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ustin.ahern\Desktop\RRCA_2025\5yr_AcHar\"/>
    </mc:Choice>
  </mc:AlternateContent>
  <xr:revisionPtr revIDLastSave="0" documentId="13_ncr:1_{30E1953C-5254-4CAC-B78F-58A60B0DEA89}" xr6:coauthVersionLast="47" xr6:coauthVersionMax="47" xr10:uidLastSave="{00000000-0000-0000-0000-000000000000}"/>
  <bookViews>
    <workbookView xWindow="-120" yWindow="-120" windowWidth="29040" windowHeight="15840" xr2:uid="{4B853692-C9F0-4826-BE4D-B9555AF8EA9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48" i="1" l="1"/>
  <c r="AQ28" i="1"/>
  <c r="AJ27" i="1"/>
  <c r="AK27" i="1"/>
  <c r="AL27" i="1"/>
  <c r="AM27" i="1"/>
  <c r="AN27" i="1"/>
  <c r="AO27" i="1"/>
  <c r="AP27" i="1"/>
  <c r="AQ27" i="1"/>
  <c r="AJ28" i="1"/>
  <c r="AK28" i="1"/>
  <c r="AL28" i="1"/>
  <c r="AM28" i="1"/>
  <c r="AN28" i="1"/>
  <c r="AO28" i="1"/>
  <c r="AP28" i="1"/>
  <c r="AJ29" i="1"/>
  <c r="AK29" i="1"/>
  <c r="AL29" i="1"/>
  <c r="AM29" i="1"/>
  <c r="AN29" i="1"/>
  <c r="AO29" i="1"/>
  <c r="AP29" i="1"/>
  <c r="AQ29" i="1"/>
  <c r="AJ30" i="1"/>
  <c r="AK30" i="1"/>
  <c r="AL30" i="1"/>
  <c r="AM30" i="1"/>
  <c r="AN30" i="1"/>
  <c r="AO30" i="1"/>
  <c r="AP30" i="1"/>
  <c r="AQ30" i="1"/>
  <c r="AJ31" i="1"/>
  <c r="AK31" i="1"/>
  <c r="AL31" i="1"/>
  <c r="AM31" i="1"/>
  <c r="AN31" i="1"/>
  <c r="AO31" i="1"/>
  <c r="AP31" i="1"/>
  <c r="AQ31" i="1"/>
  <c r="AJ32" i="1"/>
  <c r="AK32" i="1"/>
  <c r="AL32" i="1"/>
  <c r="AM32" i="1"/>
  <c r="AN32" i="1"/>
  <c r="AO32" i="1"/>
  <c r="AP32" i="1"/>
  <c r="AQ32" i="1"/>
  <c r="AJ33" i="1"/>
  <c r="AK33" i="1"/>
  <c r="AL33" i="1"/>
  <c r="AM33" i="1"/>
  <c r="AN33" i="1"/>
  <c r="AO33" i="1"/>
  <c r="AP33" i="1"/>
  <c r="AQ33" i="1"/>
  <c r="AJ34" i="1"/>
  <c r="AK34" i="1"/>
  <c r="AL34" i="1"/>
  <c r="AM34" i="1"/>
  <c r="AN34" i="1"/>
  <c r="AO34" i="1"/>
  <c r="AP34" i="1"/>
  <c r="AQ34" i="1"/>
  <c r="AJ35" i="1"/>
  <c r="AK35" i="1"/>
  <c r="AL35" i="1"/>
  <c r="AM35" i="1"/>
  <c r="AN35" i="1"/>
  <c r="AO35" i="1"/>
  <c r="AP35" i="1"/>
  <c r="AQ35" i="1"/>
  <c r="AJ36" i="1"/>
  <c r="AK36" i="1"/>
  <c r="AL36" i="1"/>
  <c r="AM36" i="1"/>
  <c r="AN36" i="1"/>
  <c r="AO36" i="1"/>
  <c r="AP36" i="1"/>
  <c r="AQ36" i="1"/>
  <c r="AJ37" i="1"/>
  <c r="AK37" i="1"/>
  <c r="AL37" i="1"/>
  <c r="AM37" i="1"/>
  <c r="AN37" i="1"/>
  <c r="AO37" i="1"/>
  <c r="AP37" i="1"/>
  <c r="AQ37" i="1"/>
  <c r="AJ38" i="1"/>
  <c r="AK38" i="1"/>
  <c r="AL38" i="1"/>
  <c r="AM38" i="1"/>
  <c r="AN38" i="1"/>
  <c r="AO38" i="1"/>
  <c r="AP38" i="1"/>
  <c r="AQ38" i="1"/>
  <c r="AJ39" i="1"/>
  <c r="AK39" i="1"/>
  <c r="AL39" i="1"/>
  <c r="AM39" i="1"/>
  <c r="AN39" i="1"/>
  <c r="AO39" i="1"/>
  <c r="AP39" i="1"/>
  <c r="AQ39" i="1"/>
  <c r="AJ40" i="1"/>
  <c r="AK40" i="1"/>
  <c r="AL40" i="1"/>
  <c r="AM40" i="1"/>
  <c r="AN40" i="1"/>
  <c r="AO40" i="1"/>
  <c r="AP40" i="1"/>
  <c r="AQ40" i="1"/>
  <c r="AJ41" i="1"/>
  <c r="AK41" i="1"/>
  <c r="AL41" i="1"/>
  <c r="AM41" i="1"/>
  <c r="AN41" i="1"/>
  <c r="AO41" i="1"/>
  <c r="AP41" i="1"/>
  <c r="AQ41" i="1"/>
  <c r="AJ42" i="1"/>
  <c r="AK42" i="1"/>
  <c r="AL42" i="1"/>
  <c r="AM42" i="1"/>
  <c r="AN42" i="1"/>
  <c r="AO42" i="1"/>
  <c r="AP42" i="1"/>
  <c r="AQ42" i="1"/>
  <c r="AJ43" i="1"/>
  <c r="AK43" i="1"/>
  <c r="AL43" i="1"/>
  <c r="AM43" i="1"/>
  <c r="AN43" i="1"/>
  <c r="AO43" i="1"/>
  <c r="AP43" i="1"/>
  <c r="AQ43" i="1"/>
  <c r="AJ44" i="1"/>
  <c r="AK44" i="1"/>
  <c r="AL44" i="1"/>
  <c r="AM44" i="1"/>
  <c r="AN44" i="1"/>
  <c r="AO44" i="1"/>
  <c r="AP44" i="1"/>
  <c r="AQ44" i="1"/>
  <c r="AJ45" i="1"/>
  <c r="AK45" i="1"/>
  <c r="AL45" i="1"/>
  <c r="AM45" i="1"/>
  <c r="AN45" i="1"/>
  <c r="AO45" i="1"/>
  <c r="AP45" i="1"/>
  <c r="AQ45" i="1"/>
  <c r="AJ46" i="1"/>
  <c r="AK46" i="1"/>
  <c r="AL46" i="1"/>
  <c r="AM46" i="1"/>
  <c r="AN46" i="1"/>
  <c r="AO46" i="1"/>
  <c r="AP46" i="1"/>
  <c r="AQ46" i="1"/>
  <c r="AJ47" i="1"/>
  <c r="AK47" i="1"/>
  <c r="AL47" i="1"/>
  <c r="AM47" i="1"/>
  <c r="AN47" i="1"/>
  <c r="AO47" i="1"/>
  <c r="AP47" i="1"/>
  <c r="AQ47" i="1"/>
  <c r="AJ48" i="1"/>
  <c r="AK48" i="1"/>
  <c r="AL48" i="1"/>
  <c r="AM48" i="1"/>
  <c r="AN48" i="1"/>
  <c r="AP48" i="1"/>
  <c r="AQ48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27" i="1"/>
  <c r="AK49" i="1"/>
  <c r="S48" i="1"/>
  <c r="U27" i="1"/>
  <c r="Q27" i="1"/>
  <c r="O27" i="1"/>
  <c r="N27" i="1"/>
  <c r="P27" i="1"/>
  <c r="R27" i="1"/>
  <c r="S27" i="1"/>
  <c r="T27" i="1"/>
  <c r="N28" i="1"/>
  <c r="O28" i="1"/>
  <c r="P28" i="1"/>
  <c r="Q28" i="1"/>
  <c r="R28" i="1"/>
  <c r="S28" i="1"/>
  <c r="T28" i="1"/>
  <c r="U28" i="1"/>
  <c r="N29" i="1"/>
  <c r="O29" i="1"/>
  <c r="P29" i="1"/>
  <c r="Q29" i="1"/>
  <c r="R29" i="1"/>
  <c r="S29" i="1"/>
  <c r="T29" i="1"/>
  <c r="U29" i="1"/>
  <c r="N30" i="1"/>
  <c r="O30" i="1"/>
  <c r="P30" i="1"/>
  <c r="Q30" i="1"/>
  <c r="R30" i="1"/>
  <c r="S30" i="1"/>
  <c r="T30" i="1"/>
  <c r="U30" i="1"/>
  <c r="N31" i="1"/>
  <c r="O31" i="1"/>
  <c r="P31" i="1"/>
  <c r="Q31" i="1"/>
  <c r="R31" i="1"/>
  <c r="S31" i="1"/>
  <c r="T31" i="1"/>
  <c r="U31" i="1"/>
  <c r="N32" i="1"/>
  <c r="O32" i="1"/>
  <c r="P32" i="1"/>
  <c r="Q32" i="1"/>
  <c r="R32" i="1"/>
  <c r="S32" i="1"/>
  <c r="T32" i="1"/>
  <c r="U32" i="1"/>
  <c r="N33" i="1"/>
  <c r="O33" i="1"/>
  <c r="P33" i="1"/>
  <c r="Q33" i="1"/>
  <c r="R33" i="1"/>
  <c r="S33" i="1"/>
  <c r="T33" i="1"/>
  <c r="U33" i="1"/>
  <c r="N34" i="1"/>
  <c r="O34" i="1"/>
  <c r="P34" i="1"/>
  <c r="Q34" i="1"/>
  <c r="R34" i="1"/>
  <c r="S34" i="1"/>
  <c r="T34" i="1"/>
  <c r="U34" i="1"/>
  <c r="N35" i="1"/>
  <c r="O35" i="1"/>
  <c r="P35" i="1"/>
  <c r="Q35" i="1"/>
  <c r="R35" i="1"/>
  <c r="S35" i="1"/>
  <c r="T35" i="1"/>
  <c r="U35" i="1"/>
  <c r="N36" i="1"/>
  <c r="O36" i="1"/>
  <c r="P36" i="1"/>
  <c r="Q36" i="1"/>
  <c r="R36" i="1"/>
  <c r="S36" i="1"/>
  <c r="T36" i="1"/>
  <c r="U36" i="1"/>
  <c r="N37" i="1"/>
  <c r="O37" i="1"/>
  <c r="P37" i="1"/>
  <c r="Q37" i="1"/>
  <c r="R37" i="1"/>
  <c r="S37" i="1"/>
  <c r="T37" i="1"/>
  <c r="U37" i="1"/>
  <c r="N38" i="1"/>
  <c r="O38" i="1"/>
  <c r="P38" i="1"/>
  <c r="Q38" i="1"/>
  <c r="R38" i="1"/>
  <c r="S38" i="1"/>
  <c r="T38" i="1"/>
  <c r="U38" i="1"/>
  <c r="N39" i="1"/>
  <c r="O39" i="1"/>
  <c r="P39" i="1"/>
  <c r="Q39" i="1"/>
  <c r="R39" i="1"/>
  <c r="S39" i="1"/>
  <c r="T39" i="1"/>
  <c r="U39" i="1"/>
  <c r="N40" i="1"/>
  <c r="O40" i="1"/>
  <c r="P40" i="1"/>
  <c r="Q40" i="1"/>
  <c r="R40" i="1"/>
  <c r="S40" i="1"/>
  <c r="T40" i="1"/>
  <c r="U40" i="1"/>
  <c r="N41" i="1"/>
  <c r="O41" i="1"/>
  <c r="P41" i="1"/>
  <c r="Q41" i="1"/>
  <c r="R41" i="1"/>
  <c r="S41" i="1"/>
  <c r="T41" i="1"/>
  <c r="U41" i="1"/>
  <c r="N42" i="1"/>
  <c r="O42" i="1"/>
  <c r="P42" i="1"/>
  <c r="Q42" i="1"/>
  <c r="R42" i="1"/>
  <c r="S42" i="1"/>
  <c r="T42" i="1"/>
  <c r="U42" i="1"/>
  <c r="N43" i="1"/>
  <c r="O43" i="1"/>
  <c r="P43" i="1"/>
  <c r="Q43" i="1"/>
  <c r="R43" i="1"/>
  <c r="S43" i="1"/>
  <c r="T43" i="1"/>
  <c r="U43" i="1"/>
  <c r="N44" i="1"/>
  <c r="O44" i="1"/>
  <c r="P44" i="1"/>
  <c r="Q44" i="1"/>
  <c r="R44" i="1"/>
  <c r="S44" i="1"/>
  <c r="T44" i="1"/>
  <c r="U44" i="1"/>
  <c r="N45" i="1"/>
  <c r="O45" i="1"/>
  <c r="P45" i="1"/>
  <c r="Q45" i="1"/>
  <c r="R45" i="1"/>
  <c r="S45" i="1"/>
  <c r="T45" i="1"/>
  <c r="U45" i="1"/>
  <c r="N46" i="1"/>
  <c r="O46" i="1"/>
  <c r="P46" i="1"/>
  <c r="Q46" i="1"/>
  <c r="R46" i="1"/>
  <c r="S46" i="1"/>
  <c r="T46" i="1"/>
  <c r="U46" i="1"/>
  <c r="N47" i="1"/>
  <c r="O47" i="1"/>
  <c r="P47" i="1"/>
  <c r="Q47" i="1"/>
  <c r="R47" i="1"/>
  <c r="S47" i="1"/>
  <c r="T47" i="1"/>
  <c r="U47" i="1"/>
  <c r="N48" i="1"/>
  <c r="O48" i="1"/>
  <c r="P48" i="1"/>
  <c r="Q48" i="1"/>
  <c r="R48" i="1"/>
  <c r="T48" i="1"/>
  <c r="U48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27" i="1"/>
  <c r="AF48" i="1"/>
  <c r="Y27" i="1"/>
  <c r="BB24" i="1"/>
  <c r="BA24" i="1"/>
  <c r="AZ24" i="1"/>
  <c r="AY24" i="1"/>
  <c r="R49" i="1" s="1"/>
  <c r="AX24" i="1"/>
  <c r="AW24" i="1"/>
  <c r="AV24" i="1"/>
  <c r="AU24" i="1"/>
  <c r="AT24" i="1"/>
  <c r="AQ24" i="1"/>
  <c r="AP24" i="1"/>
  <c r="AO24" i="1"/>
  <c r="AN24" i="1"/>
  <c r="AM24" i="1"/>
  <c r="AL24" i="1"/>
  <c r="AK24" i="1"/>
  <c r="AJ24" i="1"/>
  <c r="AI24" i="1"/>
  <c r="AF24" i="1"/>
  <c r="AE24" i="1"/>
  <c r="AD24" i="1"/>
  <c r="AC24" i="1"/>
  <c r="AB24" i="1"/>
  <c r="AA24" i="1"/>
  <c r="Z24" i="1"/>
  <c r="Y24" i="1"/>
  <c r="X24" i="1"/>
  <c r="U24" i="1"/>
  <c r="U49" i="1" s="1"/>
  <c r="T24" i="1"/>
  <c r="S24" i="1"/>
  <c r="R24" i="1"/>
  <c r="Q24" i="1"/>
  <c r="Q49" i="1" s="1"/>
  <c r="P24" i="1"/>
  <c r="P49" i="1" s="1"/>
  <c r="O24" i="1"/>
  <c r="O49" i="1" s="1"/>
  <c r="N24" i="1"/>
  <c r="N49" i="1" s="1"/>
  <c r="M24" i="1"/>
  <c r="M49" i="1" s="1"/>
  <c r="C24" i="1"/>
  <c r="D24" i="1"/>
  <c r="E24" i="1"/>
  <c r="F24" i="1"/>
  <c r="G24" i="1"/>
  <c r="H24" i="1"/>
  <c r="I24" i="1"/>
  <c r="J24" i="1"/>
  <c r="B24" i="1"/>
  <c r="AD27" i="1"/>
  <c r="Z27" i="1"/>
  <c r="Z49" i="1" s="1"/>
  <c r="AA27" i="1"/>
  <c r="AB27" i="1"/>
  <c r="AB49" i="1" s="1"/>
  <c r="AC27" i="1"/>
  <c r="AC49" i="1" s="1"/>
  <c r="AE27" i="1"/>
  <c r="AF27" i="1"/>
  <c r="Y28" i="1"/>
  <c r="Z28" i="1"/>
  <c r="AA28" i="1"/>
  <c r="AB28" i="1"/>
  <c r="AC28" i="1"/>
  <c r="AD28" i="1"/>
  <c r="AE28" i="1"/>
  <c r="AF28" i="1"/>
  <c r="Y29" i="1"/>
  <c r="Z29" i="1"/>
  <c r="AA29" i="1"/>
  <c r="AB29" i="1"/>
  <c r="AC29" i="1"/>
  <c r="AD29" i="1"/>
  <c r="AE29" i="1"/>
  <c r="AF29" i="1"/>
  <c r="Y30" i="1"/>
  <c r="Z30" i="1"/>
  <c r="AA30" i="1"/>
  <c r="AB30" i="1"/>
  <c r="AC30" i="1"/>
  <c r="AD30" i="1"/>
  <c r="AE30" i="1"/>
  <c r="AF30" i="1"/>
  <c r="Y31" i="1"/>
  <c r="Z31" i="1"/>
  <c r="AA31" i="1"/>
  <c r="AB31" i="1"/>
  <c r="AC31" i="1"/>
  <c r="AD31" i="1"/>
  <c r="AE31" i="1"/>
  <c r="AF31" i="1"/>
  <c r="Y32" i="1"/>
  <c r="Z32" i="1"/>
  <c r="AA32" i="1"/>
  <c r="AB32" i="1"/>
  <c r="AC32" i="1"/>
  <c r="AD32" i="1"/>
  <c r="AE32" i="1"/>
  <c r="AF32" i="1"/>
  <c r="Y33" i="1"/>
  <c r="Z33" i="1"/>
  <c r="AA33" i="1"/>
  <c r="AB33" i="1"/>
  <c r="AC33" i="1"/>
  <c r="AD33" i="1"/>
  <c r="AE33" i="1"/>
  <c r="AF33" i="1"/>
  <c r="Y34" i="1"/>
  <c r="Z34" i="1"/>
  <c r="AA34" i="1"/>
  <c r="AB34" i="1"/>
  <c r="AC34" i="1"/>
  <c r="AD34" i="1"/>
  <c r="AE34" i="1"/>
  <c r="AF34" i="1"/>
  <c r="Y35" i="1"/>
  <c r="Z35" i="1"/>
  <c r="AA35" i="1"/>
  <c r="AB35" i="1"/>
  <c r="AC35" i="1"/>
  <c r="AD35" i="1"/>
  <c r="AE35" i="1"/>
  <c r="AF35" i="1"/>
  <c r="Y36" i="1"/>
  <c r="Z36" i="1"/>
  <c r="AA36" i="1"/>
  <c r="AB36" i="1"/>
  <c r="AC36" i="1"/>
  <c r="AD36" i="1"/>
  <c r="AE36" i="1"/>
  <c r="AF36" i="1"/>
  <c r="Y37" i="1"/>
  <c r="Z37" i="1"/>
  <c r="AA37" i="1"/>
  <c r="AB37" i="1"/>
  <c r="AC37" i="1"/>
  <c r="AD37" i="1"/>
  <c r="AE37" i="1"/>
  <c r="AF37" i="1"/>
  <c r="Y38" i="1"/>
  <c r="Z38" i="1"/>
  <c r="AA38" i="1"/>
  <c r="AB38" i="1"/>
  <c r="AC38" i="1"/>
  <c r="AD38" i="1"/>
  <c r="AE38" i="1"/>
  <c r="AF38" i="1"/>
  <c r="Y39" i="1"/>
  <c r="Z39" i="1"/>
  <c r="AA39" i="1"/>
  <c r="AB39" i="1"/>
  <c r="AC39" i="1"/>
  <c r="AD39" i="1"/>
  <c r="AE39" i="1"/>
  <c r="AF39" i="1"/>
  <c r="Y40" i="1"/>
  <c r="Z40" i="1"/>
  <c r="AA40" i="1"/>
  <c r="AB40" i="1"/>
  <c r="AC40" i="1"/>
  <c r="AD40" i="1"/>
  <c r="AE40" i="1"/>
  <c r="AF40" i="1"/>
  <c r="Y41" i="1"/>
  <c r="Z41" i="1"/>
  <c r="AA41" i="1"/>
  <c r="AB41" i="1"/>
  <c r="AC41" i="1"/>
  <c r="AD41" i="1"/>
  <c r="AE41" i="1"/>
  <c r="AF41" i="1"/>
  <c r="Y42" i="1"/>
  <c r="Z42" i="1"/>
  <c r="AA42" i="1"/>
  <c r="AB42" i="1"/>
  <c r="AC42" i="1"/>
  <c r="AD42" i="1"/>
  <c r="AE42" i="1"/>
  <c r="AF42" i="1"/>
  <c r="Y43" i="1"/>
  <c r="Z43" i="1"/>
  <c r="AA43" i="1"/>
  <c r="AB43" i="1"/>
  <c r="AC43" i="1"/>
  <c r="AD43" i="1"/>
  <c r="AE43" i="1"/>
  <c r="AF43" i="1"/>
  <c r="Y44" i="1"/>
  <c r="Z44" i="1"/>
  <c r="AA44" i="1"/>
  <c r="AB44" i="1"/>
  <c r="AC44" i="1"/>
  <c r="AD44" i="1"/>
  <c r="AE44" i="1"/>
  <c r="AF44" i="1"/>
  <c r="Y45" i="1"/>
  <c r="Z45" i="1"/>
  <c r="AA45" i="1"/>
  <c r="AB45" i="1"/>
  <c r="AC45" i="1"/>
  <c r="AD45" i="1"/>
  <c r="AE45" i="1"/>
  <c r="AF45" i="1"/>
  <c r="Y46" i="1"/>
  <c r="Z46" i="1"/>
  <c r="AA46" i="1"/>
  <c r="AB46" i="1"/>
  <c r="AC46" i="1"/>
  <c r="AD46" i="1"/>
  <c r="AE46" i="1"/>
  <c r="AF46" i="1"/>
  <c r="Y47" i="1"/>
  <c r="Z47" i="1"/>
  <c r="AA47" i="1"/>
  <c r="AB47" i="1"/>
  <c r="AC47" i="1"/>
  <c r="AD47" i="1"/>
  <c r="AE47" i="1"/>
  <c r="AF47" i="1"/>
  <c r="Y48" i="1"/>
  <c r="Z48" i="1"/>
  <c r="AA48" i="1"/>
  <c r="AB48" i="1"/>
  <c r="AC48" i="1"/>
  <c r="AD48" i="1"/>
  <c r="AE48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27" i="1"/>
  <c r="J35" i="1"/>
  <c r="G48" i="1"/>
  <c r="C27" i="1"/>
  <c r="D27" i="1"/>
  <c r="E27" i="1"/>
  <c r="F27" i="1"/>
  <c r="G27" i="1"/>
  <c r="H27" i="1"/>
  <c r="I27" i="1"/>
  <c r="J27" i="1"/>
  <c r="C28" i="1"/>
  <c r="D28" i="1"/>
  <c r="E28" i="1"/>
  <c r="F28" i="1"/>
  <c r="G28" i="1"/>
  <c r="H28" i="1"/>
  <c r="I28" i="1"/>
  <c r="J28" i="1"/>
  <c r="C29" i="1"/>
  <c r="D29" i="1"/>
  <c r="E29" i="1"/>
  <c r="F29" i="1"/>
  <c r="G29" i="1"/>
  <c r="H29" i="1"/>
  <c r="I29" i="1"/>
  <c r="J29" i="1"/>
  <c r="C30" i="1"/>
  <c r="D30" i="1"/>
  <c r="E30" i="1"/>
  <c r="F30" i="1"/>
  <c r="G30" i="1"/>
  <c r="H30" i="1"/>
  <c r="I30" i="1"/>
  <c r="J30" i="1"/>
  <c r="C31" i="1"/>
  <c r="D31" i="1"/>
  <c r="E31" i="1"/>
  <c r="F31" i="1"/>
  <c r="G31" i="1"/>
  <c r="H31" i="1"/>
  <c r="I31" i="1"/>
  <c r="J31" i="1"/>
  <c r="C32" i="1"/>
  <c r="D32" i="1"/>
  <c r="E32" i="1"/>
  <c r="F32" i="1"/>
  <c r="G32" i="1"/>
  <c r="H32" i="1"/>
  <c r="I32" i="1"/>
  <c r="J32" i="1"/>
  <c r="C33" i="1"/>
  <c r="D33" i="1"/>
  <c r="E33" i="1"/>
  <c r="F33" i="1"/>
  <c r="G33" i="1"/>
  <c r="H33" i="1"/>
  <c r="I33" i="1"/>
  <c r="J33" i="1"/>
  <c r="C34" i="1"/>
  <c r="D34" i="1"/>
  <c r="E34" i="1"/>
  <c r="F34" i="1"/>
  <c r="G34" i="1"/>
  <c r="H34" i="1"/>
  <c r="I34" i="1"/>
  <c r="J34" i="1"/>
  <c r="C35" i="1"/>
  <c r="D35" i="1"/>
  <c r="E35" i="1"/>
  <c r="F35" i="1"/>
  <c r="G35" i="1"/>
  <c r="H35" i="1"/>
  <c r="I35" i="1"/>
  <c r="C36" i="1"/>
  <c r="D36" i="1"/>
  <c r="E36" i="1"/>
  <c r="F36" i="1"/>
  <c r="G36" i="1"/>
  <c r="H36" i="1"/>
  <c r="I36" i="1"/>
  <c r="J36" i="1"/>
  <c r="C37" i="1"/>
  <c r="D37" i="1"/>
  <c r="E37" i="1"/>
  <c r="F37" i="1"/>
  <c r="G37" i="1"/>
  <c r="H37" i="1"/>
  <c r="I37" i="1"/>
  <c r="J37" i="1"/>
  <c r="C38" i="1"/>
  <c r="D38" i="1"/>
  <c r="E38" i="1"/>
  <c r="F38" i="1"/>
  <c r="G38" i="1"/>
  <c r="H38" i="1"/>
  <c r="I38" i="1"/>
  <c r="J38" i="1"/>
  <c r="C39" i="1"/>
  <c r="D39" i="1"/>
  <c r="E39" i="1"/>
  <c r="F39" i="1"/>
  <c r="G39" i="1"/>
  <c r="H39" i="1"/>
  <c r="I39" i="1"/>
  <c r="J39" i="1"/>
  <c r="C40" i="1"/>
  <c r="D40" i="1"/>
  <c r="E40" i="1"/>
  <c r="F40" i="1"/>
  <c r="G40" i="1"/>
  <c r="H40" i="1"/>
  <c r="I40" i="1"/>
  <c r="J40" i="1"/>
  <c r="C41" i="1"/>
  <c r="D41" i="1"/>
  <c r="E41" i="1"/>
  <c r="F41" i="1"/>
  <c r="G41" i="1"/>
  <c r="H41" i="1"/>
  <c r="I41" i="1"/>
  <c r="J41" i="1"/>
  <c r="C42" i="1"/>
  <c r="D42" i="1"/>
  <c r="E42" i="1"/>
  <c r="F42" i="1"/>
  <c r="G42" i="1"/>
  <c r="H42" i="1"/>
  <c r="I42" i="1"/>
  <c r="J42" i="1"/>
  <c r="C43" i="1"/>
  <c r="D43" i="1"/>
  <c r="E43" i="1"/>
  <c r="F43" i="1"/>
  <c r="G43" i="1"/>
  <c r="H43" i="1"/>
  <c r="I43" i="1"/>
  <c r="J43" i="1"/>
  <c r="C44" i="1"/>
  <c r="D44" i="1"/>
  <c r="E44" i="1"/>
  <c r="F44" i="1"/>
  <c r="G44" i="1"/>
  <c r="H44" i="1"/>
  <c r="I44" i="1"/>
  <c r="J44" i="1"/>
  <c r="C45" i="1"/>
  <c r="D45" i="1"/>
  <c r="E45" i="1"/>
  <c r="F45" i="1"/>
  <c r="G45" i="1"/>
  <c r="H45" i="1"/>
  <c r="I45" i="1"/>
  <c r="J45" i="1"/>
  <c r="C46" i="1"/>
  <c r="D46" i="1"/>
  <c r="E46" i="1"/>
  <c r="F46" i="1"/>
  <c r="G46" i="1"/>
  <c r="H46" i="1"/>
  <c r="I46" i="1"/>
  <c r="J46" i="1"/>
  <c r="C47" i="1"/>
  <c r="D47" i="1"/>
  <c r="E47" i="1"/>
  <c r="F47" i="1"/>
  <c r="G47" i="1"/>
  <c r="H47" i="1"/>
  <c r="I47" i="1"/>
  <c r="J47" i="1"/>
  <c r="C48" i="1"/>
  <c r="D48" i="1"/>
  <c r="E48" i="1"/>
  <c r="F48" i="1"/>
  <c r="H48" i="1"/>
  <c r="I48" i="1"/>
  <c r="J48" i="1"/>
  <c r="B33" i="1"/>
  <c r="B28" i="1"/>
  <c r="B29" i="1"/>
  <c r="B30" i="1"/>
  <c r="B31" i="1"/>
  <c r="B32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27" i="1"/>
  <c r="T49" i="1" l="1"/>
  <c r="J49" i="1"/>
  <c r="I49" i="1"/>
  <c r="AD49" i="1"/>
  <c r="H49" i="1"/>
  <c r="G49" i="1"/>
  <c r="B49" i="1"/>
  <c r="F49" i="1"/>
  <c r="E49" i="1"/>
  <c r="D49" i="1"/>
  <c r="S49" i="1"/>
  <c r="C49" i="1"/>
  <c r="AE49" i="1"/>
  <c r="AL49" i="1"/>
  <c r="X49" i="1"/>
  <c r="AA49" i="1"/>
  <c r="AQ49" i="1"/>
  <c r="Y49" i="1"/>
  <c r="AF49" i="1"/>
  <c r="AP49" i="1"/>
  <c r="AO49" i="1"/>
  <c r="AN49" i="1"/>
  <c r="AM49" i="1"/>
  <c r="AI49" i="1"/>
  <c r="AJ49" i="1"/>
</calcChain>
</file>

<file path=xl/sharedStrings.xml><?xml version="1.0" encoding="utf-8"?>
<sst xmlns="http://schemas.openxmlformats.org/spreadsheetml/2006/main" count="307" uniqueCount="42">
  <si>
    <t>ALF</t>
  </si>
  <si>
    <t>CORN</t>
  </si>
  <si>
    <t>CORNSI</t>
  </si>
  <si>
    <t>BEAN</t>
  </si>
  <si>
    <t>OATS</t>
  </si>
  <si>
    <t>SORG</t>
  </si>
  <si>
    <t>SOY</t>
  </si>
  <si>
    <t>BEET</t>
  </si>
  <si>
    <t>WHEAT</t>
  </si>
  <si>
    <t>Adams</t>
  </si>
  <si>
    <t>Buffalo</t>
  </si>
  <si>
    <t>Chase</t>
  </si>
  <si>
    <t>Clay</t>
  </si>
  <si>
    <t>Dawson</t>
  </si>
  <si>
    <t>Deuel</t>
  </si>
  <si>
    <t>Dundy</t>
  </si>
  <si>
    <t>Franklin</t>
  </si>
  <si>
    <t>Frontier</t>
  </si>
  <si>
    <t>Furnas</t>
  </si>
  <si>
    <t>Gosper</t>
  </si>
  <si>
    <t>Harlan</t>
  </si>
  <si>
    <t>Hayes</t>
  </si>
  <si>
    <t>Hitchcock</t>
  </si>
  <si>
    <t>Kearney</t>
  </si>
  <si>
    <t>Keith</t>
  </si>
  <si>
    <t>Lincoln</t>
  </si>
  <si>
    <t>Nuckolls</t>
  </si>
  <si>
    <t>Perkins</t>
  </si>
  <si>
    <t>Phelps</t>
  </si>
  <si>
    <t>RedWillow</t>
  </si>
  <si>
    <t>Webster</t>
  </si>
  <si>
    <t>5yr Avg (19-23)</t>
  </si>
  <si>
    <t>3yr Avg (21-23)</t>
  </si>
  <si>
    <t>Sum</t>
  </si>
  <si>
    <t>Sum Values</t>
  </si>
  <si>
    <t>5yr (19-23)</t>
  </si>
  <si>
    <t>3yr (21-23)</t>
  </si>
  <si>
    <t>4yr Avg (19-23)</t>
  </si>
  <si>
    <t>4yr (20-23)</t>
  </si>
  <si>
    <t>2yr Avg (22-23)</t>
  </si>
  <si>
    <t>2yr (22-23)</t>
  </si>
  <si>
    <r>
      <t>I suggest using 2-yr or</t>
    </r>
    <r>
      <rPr>
        <b/>
        <sz val="11"/>
        <color theme="1"/>
        <rFont val="Aptos Narrow"/>
        <family val="2"/>
        <scheme val="minor"/>
      </rPr>
      <t xml:space="preserve"> 3-yr average</t>
    </r>
    <r>
      <rPr>
        <sz val="11"/>
        <color theme="1"/>
        <rFont val="Aptos Narrow"/>
        <family val="2"/>
        <scheme val="minor"/>
      </rPr>
      <t xml:space="preserve">. This is because commodity/input cost trends over these year are fairly consistent (ups &amp; downs), which may have consistently impacted producer decisions for types of crops grown/harvested. Also drought trends of the last 3-yrs are mixed, which provide a range/ fairly equitable influence of envrironmental trends on crops/acres harvested. Also avoids "extreme" 2019-2020 values.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</si>
</sst>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7F48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7F488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1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i="1">
                <a:solidFill>
                  <a:sysClr val="windowText" lastClr="000000"/>
                </a:solidFill>
              </a:rPr>
              <a:t>Total Acres Harvested Per Year (All Counties)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1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19187445319336E-2"/>
          <c:y val="9.6215441819772526E-2"/>
          <c:w val="0.89371090332458425"/>
          <c:h val="0.755673447069116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Sheet1!$A$53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Sheet1!$B$52:$J$52</c15:sqref>
                  </c15:fullRef>
                </c:ext>
              </c:extLst>
              <c:f>(Sheet1!$C$52,Sheet1!$H$52,Sheet1!$J$52)</c:f>
              <c:strCache>
                <c:ptCount val="3"/>
                <c:pt idx="0">
                  <c:v>CORN</c:v>
                </c:pt>
                <c:pt idx="1">
                  <c:v>SOY</c:v>
                </c:pt>
                <c:pt idx="2">
                  <c:v>WHEAT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Sheet1!$B$53:$J$53</c15:sqref>
                  </c15:fullRef>
                </c:ext>
              </c:extLst>
              <c:f>(Sheet1!$C$53,Sheet1!$H$53,Sheet1!$J$53)</c:f>
              <c:numCache>
                <c:formatCode>General</c:formatCode>
                <c:ptCount val="3"/>
                <c:pt idx="0">
                  <c:v>1832230</c:v>
                </c:pt>
                <c:pt idx="1">
                  <c:v>543900</c:v>
                </c:pt>
                <c:pt idx="2">
                  <c:v>41990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F4-49BE-BD6A-79922FC9B68B}"/>
            </c:ext>
          </c:extLst>
        </c:ser>
        <c:ser>
          <c:idx val="1"/>
          <c:order val="1"/>
          <c:tx>
            <c:strRef>
              <c:f>Sheet1!$A$54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tx2">
                <a:lumMod val="75000"/>
                <a:lumOff val="2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Sheet1!$B$52:$J$52</c15:sqref>
                  </c15:fullRef>
                </c:ext>
              </c:extLst>
              <c:f>(Sheet1!$C$52,Sheet1!$H$52,Sheet1!$J$52)</c:f>
              <c:strCache>
                <c:ptCount val="3"/>
                <c:pt idx="0">
                  <c:v>CORN</c:v>
                </c:pt>
                <c:pt idx="1">
                  <c:v>SOY</c:v>
                </c:pt>
                <c:pt idx="2">
                  <c:v>WHEAT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Sheet1!$B$54:$J$54</c15:sqref>
                  </c15:fullRef>
                </c:ext>
              </c:extLst>
              <c:f>(Sheet1!$C$54,Sheet1!$H$54,Sheet1!$J$54)</c:f>
              <c:numCache>
                <c:formatCode>General</c:formatCode>
                <c:ptCount val="3"/>
                <c:pt idx="0">
                  <c:v>3155300</c:v>
                </c:pt>
                <c:pt idx="1">
                  <c:v>935570</c:v>
                </c:pt>
                <c:pt idx="2">
                  <c:v>372540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F4-49BE-BD6A-79922FC9B68B}"/>
            </c:ext>
          </c:extLst>
        </c:ser>
        <c:ser>
          <c:idx val="2"/>
          <c:order val="2"/>
          <c:tx>
            <c:strRef>
              <c:f>Sheet1!$A$55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tx2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Sheet1!$B$52:$J$52</c15:sqref>
                  </c15:fullRef>
                </c:ext>
              </c:extLst>
              <c:f>(Sheet1!$C$52,Sheet1!$H$52,Sheet1!$J$52)</c:f>
              <c:strCache>
                <c:ptCount val="3"/>
                <c:pt idx="0">
                  <c:v>CORN</c:v>
                </c:pt>
                <c:pt idx="1">
                  <c:v>SOY</c:v>
                </c:pt>
                <c:pt idx="2">
                  <c:v>WHEAT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Sheet1!$B$55:$J$55</c15:sqref>
                  </c15:fullRef>
                </c:ext>
              </c:extLst>
              <c:f>(Sheet1!$C$55,Sheet1!$H$55,Sheet1!$J$55)</c:f>
              <c:numCache>
                <c:formatCode>General</c:formatCode>
                <c:ptCount val="3"/>
                <c:pt idx="0">
                  <c:v>2296500</c:v>
                </c:pt>
                <c:pt idx="1">
                  <c:v>855200</c:v>
                </c:pt>
                <c:pt idx="2">
                  <c:v>339530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F4-49BE-BD6A-79922FC9B68B}"/>
            </c:ext>
          </c:extLst>
        </c:ser>
        <c:ser>
          <c:idx val="3"/>
          <c:order val="3"/>
          <c:tx>
            <c:strRef>
              <c:f>Sheet1!$A$56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tx2">
                <a:lumMod val="25000"/>
                <a:lumOff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Sheet1!$B$52:$J$52</c15:sqref>
                  </c15:fullRef>
                </c:ext>
              </c:extLst>
              <c:f>(Sheet1!$C$52,Sheet1!$H$52,Sheet1!$J$52)</c:f>
              <c:strCache>
                <c:ptCount val="3"/>
                <c:pt idx="0">
                  <c:v>CORN</c:v>
                </c:pt>
                <c:pt idx="1">
                  <c:v>SOY</c:v>
                </c:pt>
                <c:pt idx="2">
                  <c:v>WHEAT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Sheet1!$B$56:$J$56</c15:sqref>
                  </c15:fullRef>
                </c:ext>
              </c:extLst>
              <c:f>(Sheet1!$C$56,Sheet1!$H$56,Sheet1!$J$56)</c:f>
              <c:numCache>
                <c:formatCode>General</c:formatCode>
                <c:ptCount val="3"/>
                <c:pt idx="0">
                  <c:v>2378300</c:v>
                </c:pt>
                <c:pt idx="1">
                  <c:v>1003700</c:v>
                </c:pt>
                <c:pt idx="2">
                  <c:v>334730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0F4-49BE-BD6A-79922FC9B68B}"/>
            </c:ext>
          </c:extLst>
        </c:ser>
        <c:ser>
          <c:idx val="4"/>
          <c:order val="4"/>
          <c:tx>
            <c:strRef>
              <c:f>Sheet1!$A$57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tx2">
                <a:lumMod val="10000"/>
                <a:lumOff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Sheet1!$B$52:$J$52</c15:sqref>
                  </c15:fullRef>
                </c:ext>
              </c:extLst>
              <c:f>(Sheet1!$C$52,Sheet1!$H$52,Sheet1!$J$52)</c:f>
              <c:strCache>
                <c:ptCount val="3"/>
                <c:pt idx="0">
                  <c:v>CORN</c:v>
                </c:pt>
                <c:pt idx="1">
                  <c:v>SOY</c:v>
                </c:pt>
                <c:pt idx="2">
                  <c:v>WHEAT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Sheet1!$B$57:$J$57</c15:sqref>
                  </c15:fullRef>
                </c:ext>
              </c:extLst>
              <c:f>(Sheet1!$C$57,Sheet1!$H$57,Sheet1!$J$57)</c:f>
              <c:numCache>
                <c:formatCode>General</c:formatCode>
                <c:ptCount val="3"/>
                <c:pt idx="0">
                  <c:v>2200700</c:v>
                </c:pt>
                <c:pt idx="1">
                  <c:v>881330</c:v>
                </c:pt>
                <c:pt idx="2">
                  <c:v>379530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F4-49BE-BD6A-79922FC9B68B}"/>
            </c:ext>
          </c:extLst>
        </c:ser>
        <c:ser>
          <c:idx val="5"/>
          <c:order val="5"/>
          <c:tx>
            <c:strRef>
              <c:f>Sheet1!$A$58</c:f>
              <c:strCache>
                <c:ptCount val="1"/>
                <c:pt idx="0">
                  <c:v>5yr (19-23)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Sheet1!$B$52:$J$52</c15:sqref>
                  </c15:fullRef>
                </c:ext>
              </c:extLst>
              <c:f>(Sheet1!$C$52,Sheet1!$H$52,Sheet1!$J$52)</c:f>
              <c:strCache>
                <c:ptCount val="3"/>
                <c:pt idx="0">
                  <c:v>CORN</c:v>
                </c:pt>
                <c:pt idx="1">
                  <c:v>SOY</c:v>
                </c:pt>
                <c:pt idx="2">
                  <c:v>WHEAT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Sheet1!$B$58:$J$58</c15:sqref>
                  </c15:fullRef>
                </c:ext>
              </c:extLst>
              <c:f>(Sheet1!$C$58,Sheet1!$H$58,Sheet1!$J$58)</c:f>
              <c:numCache>
                <c:formatCode>General</c:formatCode>
                <c:ptCount val="3"/>
                <c:pt idx="0">
                  <c:v>2389871</c:v>
                </c:pt>
                <c:pt idx="1">
                  <c:v>903982.5</c:v>
                </c:pt>
                <c:pt idx="2">
                  <c:v>296244.16666666663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F4-49BE-BD6A-79922FC9B68B}"/>
            </c:ext>
          </c:extLst>
        </c:ser>
        <c:ser>
          <c:idx val="7"/>
          <c:order val="6"/>
          <c:tx>
            <c:strRef>
              <c:f>Sheet1!$A$59</c:f>
              <c:strCache>
                <c:ptCount val="1"/>
                <c:pt idx="0">
                  <c:v>4yr (20-23)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Sheet1!$B$52:$J$52</c15:sqref>
                  </c15:fullRef>
                </c:ext>
              </c:extLst>
              <c:f>(Sheet1!$C$52,Sheet1!$H$52,Sheet1!$J$52)</c:f>
              <c:strCache>
                <c:ptCount val="3"/>
                <c:pt idx="0">
                  <c:v>CORN</c:v>
                </c:pt>
                <c:pt idx="1">
                  <c:v>SOY</c:v>
                </c:pt>
                <c:pt idx="2">
                  <c:v>WHEAT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Sheet1!$B$59:$J$59</c15:sqref>
                  </c15:fullRef>
                </c:ext>
              </c:extLst>
              <c:f>(Sheet1!$C$59,Sheet1!$H$59,Sheet1!$J$59)</c:f>
              <c:numCache>
                <c:formatCode>General</c:formatCode>
                <c:ptCount val="3"/>
                <c:pt idx="0">
                  <c:v>2507700</c:v>
                </c:pt>
                <c:pt idx="1">
                  <c:v>918950</c:v>
                </c:pt>
                <c:pt idx="2">
                  <c:v>356582.5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0F4-49BE-BD6A-79922FC9B68B}"/>
            </c:ext>
          </c:extLst>
        </c:ser>
        <c:ser>
          <c:idx val="6"/>
          <c:order val="7"/>
          <c:tx>
            <c:strRef>
              <c:f>Sheet1!$A$60</c:f>
              <c:strCache>
                <c:ptCount val="1"/>
                <c:pt idx="0">
                  <c:v>3yr (21-23)</c:v>
                </c:pt>
              </c:strCache>
            </c:strRef>
          </c:tx>
          <c:spPr>
            <a:solidFill>
              <a:srgbClr val="F7F488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Sheet1!$B$52:$J$52</c15:sqref>
                  </c15:fullRef>
                </c:ext>
              </c:extLst>
              <c:f>(Sheet1!$C$52,Sheet1!$H$52,Sheet1!$J$52)</c:f>
              <c:strCache>
                <c:ptCount val="3"/>
                <c:pt idx="0">
                  <c:v>CORN</c:v>
                </c:pt>
                <c:pt idx="1">
                  <c:v>SOY</c:v>
                </c:pt>
                <c:pt idx="2">
                  <c:v>WHEAT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Sheet1!$B$60:$J$60</c15:sqref>
                  </c15:fullRef>
                </c:ext>
              </c:extLst>
              <c:f>(Sheet1!$C$60,Sheet1!$H$60,Sheet1!$J$60)</c:f>
              <c:numCache>
                <c:formatCode>General</c:formatCode>
                <c:ptCount val="3"/>
                <c:pt idx="0">
                  <c:v>2291833.3333333335</c:v>
                </c:pt>
                <c:pt idx="1">
                  <c:v>914048.33333333337</c:v>
                </c:pt>
                <c:pt idx="2">
                  <c:v>351263.33333333337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0F4-49BE-BD6A-79922FC9B68B}"/>
            </c:ext>
          </c:extLst>
        </c:ser>
        <c:ser>
          <c:idx val="8"/>
          <c:order val="8"/>
          <c:tx>
            <c:strRef>
              <c:f>Sheet1!$A$61</c:f>
              <c:strCache>
                <c:ptCount val="1"/>
                <c:pt idx="0">
                  <c:v>2yr (22-23)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Sheet1!$B$52:$J$52</c15:sqref>
                  </c15:fullRef>
                </c:ext>
              </c:extLst>
              <c:f>(Sheet1!$C$52,Sheet1!$H$52,Sheet1!$J$52)</c:f>
              <c:strCache>
                <c:ptCount val="3"/>
                <c:pt idx="0">
                  <c:v>CORN</c:v>
                </c:pt>
                <c:pt idx="1">
                  <c:v>SOY</c:v>
                </c:pt>
                <c:pt idx="2">
                  <c:v>WHEAT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Sheet1!$B$61:$J$61</c15:sqref>
                  </c15:fullRef>
                </c:ext>
              </c:extLst>
              <c:f>(Sheet1!$C$61,Sheet1!$H$61,Sheet1!$J$61)</c:f>
              <c:numCache>
                <c:formatCode>General</c:formatCode>
                <c:ptCount val="3"/>
                <c:pt idx="0">
                  <c:v>2289500</c:v>
                </c:pt>
                <c:pt idx="1">
                  <c:v>942515</c:v>
                </c:pt>
                <c:pt idx="2">
                  <c:v>357130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0F4-49BE-BD6A-79922FC9B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00725176"/>
        <c:axId val="1113680568"/>
      </c:barChart>
      <c:catAx>
        <c:axId val="1300725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3680568"/>
        <c:crosses val="autoZero"/>
        <c:auto val="1"/>
        <c:lblAlgn val="ctr"/>
        <c:lblOffset val="100"/>
        <c:noMultiLvlLbl val="0"/>
      </c:catAx>
      <c:valAx>
        <c:axId val="1113680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.0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0725176"/>
        <c:crosses val="autoZero"/>
        <c:crossBetween val="between"/>
      </c:valAx>
      <c:spPr>
        <a:solidFill>
          <a:schemeClr val="bg1">
            <a:lumMod val="75000"/>
          </a:schemeClr>
        </a:solidFill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7" Type="http://schemas.openxmlformats.org/officeDocument/2006/relationships/chart" Target="../charts/chart1.xml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118130</xdr:colOff>
      <xdr:row>52</xdr:row>
      <xdr:rowOff>5279</xdr:rowOff>
    </xdr:from>
    <xdr:to>
      <xdr:col>86</xdr:col>
      <xdr:colOff>539873</xdr:colOff>
      <xdr:row>100</xdr:row>
      <xdr:rowOff>15202</xdr:rowOff>
    </xdr:to>
    <xdr:grpSp>
      <xdr:nvGrpSpPr>
        <xdr:cNvPr id="23" name="Group 22">
          <a:extLst>
            <a:ext uri="{FF2B5EF4-FFF2-40B4-BE49-F238E27FC236}">
              <a16:creationId xmlns:a16="http://schemas.microsoft.com/office/drawing/2014/main" id="{9EC1F7C2-CAC9-F4F6-1BC8-26747793B8E4}"/>
            </a:ext>
          </a:extLst>
        </xdr:cNvPr>
        <xdr:cNvGrpSpPr/>
      </xdr:nvGrpSpPr>
      <xdr:grpSpPr>
        <a:xfrm>
          <a:off x="44175585" y="10985006"/>
          <a:ext cx="15575152" cy="9153923"/>
          <a:chOff x="46385668" y="4832477"/>
          <a:chExt cx="15697686" cy="9398338"/>
        </a:xfrm>
      </xdr:grpSpPr>
      <xdr:grpSp>
        <xdr:nvGrpSpPr>
          <xdr:cNvPr id="8" name="Group 7">
            <a:extLst>
              <a:ext uri="{FF2B5EF4-FFF2-40B4-BE49-F238E27FC236}">
                <a16:creationId xmlns:a16="http://schemas.microsoft.com/office/drawing/2014/main" id="{6E099642-E4E0-86D3-2EA6-569C05E2CECA}"/>
              </a:ext>
            </a:extLst>
          </xdr:cNvPr>
          <xdr:cNvGrpSpPr/>
        </xdr:nvGrpSpPr>
        <xdr:grpSpPr>
          <a:xfrm>
            <a:off x="47811565" y="5520367"/>
            <a:ext cx="7004962" cy="8546492"/>
            <a:chOff x="15453551" y="4960938"/>
            <a:chExt cx="7067487" cy="8557113"/>
          </a:xfrm>
        </xdr:grpSpPr>
        <xdr:pic>
          <xdr:nvPicPr>
            <xdr:cNvPr id="3" name="Picture 2">
              <a:extLst>
                <a:ext uri="{FF2B5EF4-FFF2-40B4-BE49-F238E27FC236}">
                  <a16:creationId xmlns:a16="http://schemas.microsoft.com/office/drawing/2014/main" id="{0F734FC5-4651-961A-534E-189AC3ACBCE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/>
          </xdr:blipFill>
          <xdr:spPr>
            <a:xfrm>
              <a:off x="15453551" y="4960938"/>
              <a:ext cx="7067487" cy="8557113"/>
            </a:xfrm>
            <a:prstGeom prst="rect">
              <a:avLst/>
            </a:prstGeom>
            <a:ln w="25400">
              <a:solidFill>
                <a:schemeClr val="tx1"/>
              </a:solidFill>
            </a:ln>
          </xdr:spPr>
        </xdr:pic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FC39C67D-BB29-0470-C6B0-3ECFFFBCBA71}"/>
                </a:ext>
              </a:extLst>
            </xdr:cNvPr>
            <xdr:cNvSpPr txBox="1"/>
          </xdr:nvSpPr>
          <xdr:spPr>
            <a:xfrm>
              <a:off x="17492455" y="5889216"/>
              <a:ext cx="2951449" cy="405432"/>
            </a:xfrm>
            <a:prstGeom prst="rect">
              <a:avLst/>
            </a:prstGeom>
            <a:solidFill>
              <a:srgbClr val="C0C0C0">
                <a:alpha val="69804"/>
              </a:srgbClr>
            </a:solidFill>
            <a:ln w="25400"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2000"/>
                <a:t>NIDIS:</a:t>
              </a:r>
              <a:r>
                <a:rPr lang="en-US" sz="2000" baseline="0"/>
                <a:t> USDM 2000-Present</a:t>
              </a:r>
              <a:endParaRPr lang="en-US" sz="2000"/>
            </a:p>
          </xdr:txBody>
        </xdr:sp>
      </xdr:grpSp>
      <xdr:grpSp>
        <xdr:nvGrpSpPr>
          <xdr:cNvPr id="9" name="Group 8">
            <a:extLst>
              <a:ext uri="{FF2B5EF4-FFF2-40B4-BE49-F238E27FC236}">
                <a16:creationId xmlns:a16="http://schemas.microsoft.com/office/drawing/2014/main" id="{0062AB1B-DCA5-B3EE-9AEC-DC6702D6768A}"/>
              </a:ext>
            </a:extLst>
          </xdr:cNvPr>
          <xdr:cNvGrpSpPr/>
        </xdr:nvGrpSpPr>
        <xdr:grpSpPr>
          <a:xfrm>
            <a:off x="55136166" y="5449510"/>
            <a:ext cx="6485252" cy="8781305"/>
            <a:chOff x="23259686" y="5000625"/>
            <a:chExt cx="6526940" cy="8791575"/>
          </a:xfrm>
        </xdr:grpSpPr>
        <xdr:pic>
          <xdr:nvPicPr>
            <xdr:cNvPr id="5" name="Picture 4">
              <a:extLst>
                <a:ext uri="{FF2B5EF4-FFF2-40B4-BE49-F238E27FC236}">
                  <a16:creationId xmlns:a16="http://schemas.microsoft.com/office/drawing/2014/main" id="{7B4CB51F-1B45-5619-6CD3-C3E1C907C09F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/>
          </xdr:blipFill>
          <xdr:spPr>
            <a:xfrm>
              <a:off x="23259686" y="5000625"/>
              <a:ext cx="6526940" cy="8791575"/>
            </a:xfrm>
            <a:prstGeom prst="rect">
              <a:avLst/>
            </a:prstGeom>
            <a:ln w="25400">
              <a:solidFill>
                <a:schemeClr val="tx1"/>
              </a:solidFill>
            </a:ln>
          </xdr:spPr>
        </xdr:pic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F9A2A334-A787-4C0E-9F5C-D1EFBB77C548}"/>
                </a:ext>
              </a:extLst>
            </xdr:cNvPr>
            <xdr:cNvSpPr txBox="1"/>
          </xdr:nvSpPr>
          <xdr:spPr>
            <a:xfrm>
              <a:off x="24628905" y="5916636"/>
              <a:ext cx="3567387" cy="405432"/>
            </a:xfrm>
            <a:prstGeom prst="rect">
              <a:avLst/>
            </a:prstGeom>
            <a:solidFill>
              <a:srgbClr val="C0C0C0">
                <a:alpha val="69804"/>
              </a:srgbClr>
            </a:solidFill>
            <a:ln w="25400"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2000"/>
                <a:t>NIDIS:</a:t>
              </a:r>
              <a:r>
                <a:rPr lang="en-US" sz="2000" baseline="0"/>
                <a:t> 9-month SPI 1895-Present</a:t>
              </a:r>
              <a:endParaRPr lang="en-US" sz="2000"/>
            </a:p>
          </xdr:txBody>
        </xdr:sp>
      </xdr:grpSp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id="{5F9F3E60-ABF3-448A-945F-7902CD7C1C28}"/>
              </a:ext>
            </a:extLst>
          </xdr:cNvPr>
          <xdr:cNvSpPr txBox="1"/>
        </xdr:nvSpPr>
        <xdr:spPr>
          <a:xfrm>
            <a:off x="46385668" y="4832477"/>
            <a:ext cx="15697686" cy="459032"/>
          </a:xfrm>
          <a:prstGeom prst="rect">
            <a:avLst/>
          </a:prstGeom>
          <a:solidFill>
            <a:srgbClr val="C0C0C0">
              <a:alpha val="69804"/>
            </a:srgbClr>
          </a:solidFill>
          <a:ln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2000" b="1"/>
              <a:t>NIDIS:</a:t>
            </a:r>
            <a:r>
              <a:rPr lang="en-US" sz="2000" b="1" baseline="0"/>
              <a:t> </a:t>
            </a:r>
            <a:r>
              <a:rPr lang="en-US" sz="2000" baseline="0"/>
              <a:t>https://www.drought.gov/historical-information?dataset=0&amp;selectedDateUSDM=20180102&amp;selectedDateSpi=20180101&amp;state=Nebraska  </a:t>
            </a:r>
            <a:endParaRPr lang="en-US" sz="2000"/>
          </a:p>
        </xdr:txBody>
      </xdr:sp>
    </xdr:grpSp>
    <xdr:clientData/>
  </xdr:twoCellAnchor>
  <xdr:twoCellAnchor>
    <xdr:from>
      <xdr:col>39</xdr:col>
      <xdr:colOff>165282</xdr:colOff>
      <xdr:row>50</xdr:row>
      <xdr:rowOff>185004</xdr:rowOff>
    </xdr:from>
    <xdr:to>
      <xdr:col>60</xdr:col>
      <xdr:colOff>165543</xdr:colOff>
      <xdr:row>102</xdr:row>
      <xdr:rowOff>75773</xdr:rowOff>
    </xdr:to>
    <xdr:grpSp>
      <xdr:nvGrpSpPr>
        <xdr:cNvPr id="24" name="Group 23">
          <a:extLst>
            <a:ext uri="{FF2B5EF4-FFF2-40B4-BE49-F238E27FC236}">
              <a16:creationId xmlns:a16="http://schemas.microsoft.com/office/drawing/2014/main" id="{F7F4100C-2FFC-2999-00A6-4FBEED2764DF}"/>
            </a:ext>
          </a:extLst>
        </xdr:cNvPr>
        <xdr:cNvGrpSpPr/>
      </xdr:nvGrpSpPr>
      <xdr:grpSpPr>
        <a:xfrm>
          <a:off x="29727418" y="10714459"/>
          <a:ext cx="13889443" cy="9866041"/>
          <a:chOff x="31321018" y="5251824"/>
          <a:chExt cx="13863629" cy="10126251"/>
        </a:xfrm>
      </xdr:grpSpPr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D6B350EA-9B50-4882-A7E2-FA1118D223D2}"/>
              </a:ext>
            </a:extLst>
          </xdr:cNvPr>
          <xdr:cNvSpPr txBox="1"/>
        </xdr:nvSpPr>
        <xdr:spPr>
          <a:xfrm>
            <a:off x="31697104" y="5251824"/>
            <a:ext cx="13206367" cy="448155"/>
          </a:xfrm>
          <a:prstGeom prst="rect">
            <a:avLst/>
          </a:prstGeom>
          <a:solidFill>
            <a:srgbClr val="C0C0C0">
              <a:alpha val="69804"/>
            </a:srgbClr>
          </a:solidFill>
          <a:ln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2000" b="1"/>
              <a:t>NASS Commodity Prices</a:t>
            </a:r>
            <a:r>
              <a:rPr lang="en-US" sz="2000" b="1" baseline="0"/>
              <a:t> (USA-wide)</a:t>
            </a:r>
            <a:r>
              <a:rPr lang="en-US" sz="2000" b="1"/>
              <a:t>:</a:t>
            </a:r>
            <a:r>
              <a:rPr lang="en-US" sz="2000" b="1" baseline="0"/>
              <a:t> </a:t>
            </a:r>
            <a:r>
              <a:rPr lang="en-US" sz="2000" baseline="0"/>
              <a:t>https://www.nass.usda.gov/Charts_and_Maps/Agricultural_Prices/index.php</a:t>
            </a:r>
            <a:endParaRPr lang="en-US" sz="2000"/>
          </a:p>
        </xdr:txBody>
      </xdr:sp>
      <xdr:grpSp>
        <xdr:nvGrpSpPr>
          <xdr:cNvPr id="21" name="Group 20">
            <a:extLst>
              <a:ext uri="{FF2B5EF4-FFF2-40B4-BE49-F238E27FC236}">
                <a16:creationId xmlns:a16="http://schemas.microsoft.com/office/drawing/2014/main" id="{1447AB20-15B0-CA79-C55F-DC965A20DACA}"/>
              </a:ext>
            </a:extLst>
          </xdr:cNvPr>
          <xdr:cNvGrpSpPr/>
        </xdr:nvGrpSpPr>
        <xdr:grpSpPr>
          <a:xfrm>
            <a:off x="31321018" y="5985085"/>
            <a:ext cx="13863629" cy="9392990"/>
            <a:chOff x="994260" y="10378539"/>
            <a:chExt cx="13834777" cy="8801051"/>
          </a:xfrm>
        </xdr:grpSpPr>
        <xdr:pic>
          <xdr:nvPicPr>
            <xdr:cNvPr id="14" name="Picture 13">
              <a:extLst>
                <a:ext uri="{FF2B5EF4-FFF2-40B4-BE49-F238E27FC236}">
                  <a16:creationId xmlns:a16="http://schemas.microsoft.com/office/drawing/2014/main" id="{24EBEB64-9CCC-3AB8-D0B1-06A87B790D5D}"/>
                </a:ext>
              </a:extLst>
            </xdr:cNvPr>
            <xdr:cNvPicPr preferRelativeResize="0">
              <a:picLocks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5797" y="10378539"/>
              <a:ext cx="6858000" cy="4349338"/>
            </a:xfrm>
            <a:prstGeom prst="rect">
              <a:avLst/>
            </a:prstGeom>
            <a:ln w="25400">
              <a:solidFill>
                <a:schemeClr val="tx1"/>
              </a:solidFill>
            </a:ln>
          </xdr:spPr>
        </xdr:pic>
        <xdr:pic>
          <xdr:nvPicPr>
            <xdr:cNvPr id="16" name="Picture 15">
              <a:extLst>
                <a:ext uri="{FF2B5EF4-FFF2-40B4-BE49-F238E27FC236}">
                  <a16:creationId xmlns:a16="http://schemas.microsoft.com/office/drawing/2014/main" id="{D4428B1A-3D54-E50D-DCD5-2591D4E859A1}"/>
                </a:ext>
              </a:extLst>
            </xdr:cNvPr>
            <xdr:cNvPicPr preferRelativeResize="0">
              <a:picLocks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94260" y="14830252"/>
              <a:ext cx="6858000" cy="4349338"/>
            </a:xfrm>
            <a:prstGeom prst="rect">
              <a:avLst/>
            </a:prstGeom>
            <a:ln w="25400">
              <a:solidFill>
                <a:schemeClr val="tx1"/>
              </a:solidFill>
            </a:ln>
          </xdr:spPr>
        </xdr:pic>
        <xdr:pic>
          <xdr:nvPicPr>
            <xdr:cNvPr id="18" name="Picture 17">
              <a:extLst>
                <a:ext uri="{FF2B5EF4-FFF2-40B4-BE49-F238E27FC236}">
                  <a16:creationId xmlns:a16="http://schemas.microsoft.com/office/drawing/2014/main" id="{C8877939-4011-256B-AD32-5876113C0E30}"/>
                </a:ext>
              </a:extLst>
            </xdr:cNvPr>
            <xdr:cNvPicPr preferRelativeResize="0">
              <a:picLocks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960205" y="14825623"/>
              <a:ext cx="6858000" cy="4349338"/>
            </a:xfrm>
            <a:prstGeom prst="rect">
              <a:avLst/>
            </a:prstGeom>
            <a:ln w="25400">
              <a:solidFill>
                <a:schemeClr val="tx1"/>
              </a:solidFill>
            </a:ln>
          </xdr:spPr>
        </xdr:pic>
        <xdr:pic>
          <xdr:nvPicPr>
            <xdr:cNvPr id="20" name="Picture 19">
              <a:extLst>
                <a:ext uri="{FF2B5EF4-FFF2-40B4-BE49-F238E27FC236}">
                  <a16:creationId xmlns:a16="http://schemas.microsoft.com/office/drawing/2014/main" id="{5730DC54-C6D5-6362-D06E-8D986B132B05}"/>
                </a:ext>
              </a:extLst>
            </xdr:cNvPr>
            <xdr:cNvPicPr preferRelativeResize="0">
              <a:picLocks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971037" y="10386305"/>
              <a:ext cx="6858000" cy="4349338"/>
            </a:xfrm>
            <a:prstGeom prst="rect">
              <a:avLst/>
            </a:prstGeom>
            <a:ln w="25400">
              <a:solidFill>
                <a:schemeClr val="tx1"/>
              </a:solidFill>
            </a:ln>
          </xdr:spPr>
        </xdr:pic>
      </xdr:grpSp>
    </xdr:grpSp>
    <xdr:clientData/>
  </xdr:twoCellAnchor>
  <xdr:twoCellAnchor>
    <xdr:from>
      <xdr:col>44</xdr:col>
      <xdr:colOff>854806</xdr:colOff>
      <xdr:row>25</xdr:row>
      <xdr:rowOff>160228</xdr:rowOff>
    </xdr:from>
    <xdr:to>
      <xdr:col>56</xdr:col>
      <xdr:colOff>64770</xdr:colOff>
      <xdr:row>48</xdr:row>
      <xdr:rowOff>95529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44AC2153-9E2C-A72B-EE3A-E009D3BB8E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183FE-9860-4949-8F89-78F469E94E9E}">
  <dimension ref="A1:BB61"/>
  <sheetViews>
    <sheetView tabSelected="1" topLeftCell="G1" zoomScale="55" zoomScaleNormal="55" workbookViewId="0">
      <selection activeCell="S56" sqref="S56"/>
    </sheetView>
  </sheetViews>
  <sheetFormatPr defaultRowHeight="15" x14ac:dyDescent="0.25"/>
  <cols>
    <col min="1" max="1" width="20.7109375" customWidth="1"/>
    <col min="3" max="3" width="16.7109375" customWidth="1"/>
    <col min="8" max="8" width="11" customWidth="1"/>
    <col min="10" max="10" width="10" customWidth="1"/>
    <col min="12" max="12" width="23.42578125" customWidth="1"/>
    <col min="14" max="14" width="14.28515625" customWidth="1"/>
    <col min="19" max="19" width="10.42578125" customWidth="1"/>
    <col min="21" max="21" width="11.5703125" customWidth="1"/>
    <col min="23" max="23" width="21.85546875" customWidth="1"/>
    <col min="25" max="25" width="12.85546875" customWidth="1"/>
    <col min="30" max="30" width="12.7109375" customWidth="1"/>
    <col min="32" max="32" width="11.5703125" customWidth="1"/>
    <col min="34" max="34" width="23.5703125" customWidth="1"/>
    <col min="36" max="36" width="15.140625" customWidth="1"/>
    <col min="41" max="41" width="11.5703125" customWidth="1"/>
    <col min="43" max="43" width="12.140625" customWidth="1"/>
    <col min="45" max="45" width="13.85546875" customWidth="1"/>
    <col min="47" max="47" width="11.28515625" customWidth="1"/>
    <col min="52" max="52" width="11" customWidth="1"/>
    <col min="54" max="54" width="12.140625" customWidth="1"/>
  </cols>
  <sheetData>
    <row r="1" spans="1:54" ht="22.5" customHeight="1" x14ac:dyDescent="0.25">
      <c r="A1" s="1">
        <v>2019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L1" s="1">
        <v>2020</v>
      </c>
      <c r="M1" s="3" t="s">
        <v>0</v>
      </c>
      <c r="N1" s="3" t="s">
        <v>1</v>
      </c>
      <c r="O1" s="3" t="s">
        <v>2</v>
      </c>
      <c r="P1" s="3" t="s">
        <v>3</v>
      </c>
      <c r="Q1" s="3" t="s">
        <v>4</v>
      </c>
      <c r="R1" s="3" t="s">
        <v>5</v>
      </c>
      <c r="S1" s="3" t="s">
        <v>6</v>
      </c>
      <c r="T1" s="3" t="s">
        <v>7</v>
      </c>
      <c r="U1" s="3" t="s">
        <v>8</v>
      </c>
      <c r="W1" s="1">
        <v>2021</v>
      </c>
      <c r="X1" s="3" t="s">
        <v>0</v>
      </c>
      <c r="Y1" s="3" t="s">
        <v>1</v>
      </c>
      <c r="Z1" s="3" t="s">
        <v>2</v>
      </c>
      <c r="AA1" s="3" t="s">
        <v>3</v>
      </c>
      <c r="AB1" s="3" t="s">
        <v>4</v>
      </c>
      <c r="AC1" s="3" t="s">
        <v>5</v>
      </c>
      <c r="AD1" s="3" t="s">
        <v>6</v>
      </c>
      <c r="AE1" s="3" t="s">
        <v>7</v>
      </c>
      <c r="AF1" s="3" t="s">
        <v>8</v>
      </c>
      <c r="AH1" s="1">
        <v>2022</v>
      </c>
      <c r="AI1" s="3" t="s">
        <v>0</v>
      </c>
      <c r="AJ1" s="3" t="s">
        <v>1</v>
      </c>
      <c r="AK1" s="3" t="s">
        <v>2</v>
      </c>
      <c r="AL1" s="3" t="s">
        <v>3</v>
      </c>
      <c r="AM1" s="3" t="s">
        <v>4</v>
      </c>
      <c r="AN1" s="3" t="s">
        <v>5</v>
      </c>
      <c r="AO1" s="3" t="s">
        <v>6</v>
      </c>
      <c r="AP1" s="3" t="s">
        <v>7</v>
      </c>
      <c r="AQ1" s="3" t="s">
        <v>8</v>
      </c>
      <c r="AS1" s="4">
        <v>2023</v>
      </c>
      <c r="AT1" s="3" t="s">
        <v>0</v>
      </c>
      <c r="AU1" s="3" t="s">
        <v>1</v>
      </c>
      <c r="AV1" s="3" t="s">
        <v>2</v>
      </c>
      <c r="AW1" s="3" t="s">
        <v>3</v>
      </c>
      <c r="AX1" s="3" t="s">
        <v>4</v>
      </c>
      <c r="AY1" s="3" t="s">
        <v>5</v>
      </c>
      <c r="AZ1" s="3" t="s">
        <v>6</v>
      </c>
      <c r="BA1" s="3" t="s">
        <v>7</v>
      </c>
      <c r="BB1" s="3" t="s">
        <v>8</v>
      </c>
    </row>
    <row r="2" spans="1:54" ht="15.75" x14ac:dyDescent="0.25">
      <c r="A2" s="2" t="s">
        <v>9</v>
      </c>
      <c r="B2" s="2">
        <v>0</v>
      </c>
      <c r="C2" s="2">
        <v>155900</v>
      </c>
      <c r="D2" s="2">
        <v>0</v>
      </c>
      <c r="E2" s="2">
        <v>0</v>
      </c>
      <c r="F2" s="2">
        <v>0</v>
      </c>
      <c r="G2" s="2"/>
      <c r="H2" s="2">
        <v>79800</v>
      </c>
      <c r="I2" s="2"/>
      <c r="J2" s="2">
        <v>0</v>
      </c>
      <c r="L2" s="3" t="s">
        <v>9</v>
      </c>
      <c r="M2" s="3">
        <v>0</v>
      </c>
      <c r="N2" s="3">
        <v>185900</v>
      </c>
      <c r="O2" s="3">
        <v>0</v>
      </c>
      <c r="P2" s="3">
        <v>0</v>
      </c>
      <c r="Q2" s="3">
        <v>0</v>
      </c>
      <c r="R2" s="3"/>
      <c r="S2" s="3">
        <v>81500</v>
      </c>
      <c r="T2" s="3"/>
      <c r="U2" s="3">
        <v>1880</v>
      </c>
      <c r="W2" s="3" t="s">
        <v>9</v>
      </c>
      <c r="X2" s="3">
        <v>0</v>
      </c>
      <c r="Y2" s="3">
        <v>172500</v>
      </c>
      <c r="Z2" s="3">
        <v>0</v>
      </c>
      <c r="AA2" s="3">
        <v>0</v>
      </c>
      <c r="AB2" s="3">
        <v>0</v>
      </c>
      <c r="AC2" s="3"/>
      <c r="AD2" s="3">
        <v>93800</v>
      </c>
      <c r="AE2" s="3"/>
      <c r="AF2" s="3">
        <v>2460</v>
      </c>
      <c r="AH2" s="3" t="s">
        <v>9</v>
      </c>
      <c r="AI2" s="3">
        <v>0</v>
      </c>
      <c r="AJ2" s="3">
        <v>169200</v>
      </c>
      <c r="AK2" s="3">
        <v>0</v>
      </c>
      <c r="AL2" s="3">
        <v>0</v>
      </c>
      <c r="AM2" s="3">
        <v>0</v>
      </c>
      <c r="AN2" s="3">
        <v>0</v>
      </c>
      <c r="AO2" s="3">
        <v>99900</v>
      </c>
      <c r="AP2" s="3">
        <v>0</v>
      </c>
      <c r="AQ2" s="3">
        <v>0</v>
      </c>
      <c r="AS2" s="3" t="s">
        <v>9</v>
      </c>
      <c r="AT2" s="3">
        <v>0</v>
      </c>
      <c r="AU2" s="3">
        <v>177500</v>
      </c>
      <c r="AV2" s="3">
        <v>0</v>
      </c>
      <c r="AW2" s="3">
        <v>0</v>
      </c>
      <c r="AX2" s="3">
        <v>0</v>
      </c>
      <c r="AY2" s="3">
        <v>0</v>
      </c>
      <c r="AZ2" s="3">
        <v>82500</v>
      </c>
      <c r="BA2" s="3">
        <v>0</v>
      </c>
      <c r="BB2" s="3">
        <v>0</v>
      </c>
    </row>
    <row r="3" spans="1:54" ht="15.75" x14ac:dyDescent="0.25">
      <c r="A3" s="2" t="s">
        <v>10</v>
      </c>
      <c r="B3" s="2">
        <v>0</v>
      </c>
      <c r="C3" s="2">
        <v>158500</v>
      </c>
      <c r="D3" s="2">
        <v>0</v>
      </c>
      <c r="E3" s="2">
        <v>0</v>
      </c>
      <c r="F3" s="2">
        <v>0</v>
      </c>
      <c r="G3" s="2"/>
      <c r="H3" s="2">
        <v>78800</v>
      </c>
      <c r="I3" s="2"/>
      <c r="J3" s="2">
        <v>2350</v>
      </c>
      <c r="L3" s="3" t="s">
        <v>10</v>
      </c>
      <c r="M3" s="3">
        <v>0</v>
      </c>
      <c r="N3" s="3">
        <v>206500</v>
      </c>
      <c r="O3" s="3">
        <v>0</v>
      </c>
      <c r="P3" s="3">
        <v>0</v>
      </c>
      <c r="Q3" s="3">
        <v>0</v>
      </c>
      <c r="R3" s="3"/>
      <c r="S3" s="3">
        <v>80600</v>
      </c>
      <c r="T3" s="3"/>
      <c r="U3" s="3">
        <v>1160</v>
      </c>
      <c r="W3" s="3" t="s">
        <v>10</v>
      </c>
      <c r="X3" s="3">
        <v>0</v>
      </c>
      <c r="Y3" s="3">
        <v>206500</v>
      </c>
      <c r="Z3" s="3">
        <v>0</v>
      </c>
      <c r="AA3" s="3">
        <v>0</v>
      </c>
      <c r="AB3" s="3">
        <v>0</v>
      </c>
      <c r="AC3" s="3"/>
      <c r="AD3" s="3">
        <v>80600</v>
      </c>
      <c r="AE3" s="3"/>
      <c r="AF3" s="3">
        <v>1160</v>
      </c>
      <c r="AH3" s="3" t="s">
        <v>10</v>
      </c>
      <c r="AI3" s="3">
        <v>0</v>
      </c>
      <c r="AJ3" s="3">
        <v>196900</v>
      </c>
      <c r="AK3" s="3">
        <v>0</v>
      </c>
      <c r="AL3" s="3">
        <v>0</v>
      </c>
      <c r="AM3" s="3">
        <v>0</v>
      </c>
      <c r="AN3" s="3">
        <v>0</v>
      </c>
      <c r="AO3" s="3">
        <v>93100</v>
      </c>
      <c r="AP3" s="3">
        <v>0</v>
      </c>
      <c r="AQ3" s="3">
        <v>1730</v>
      </c>
      <c r="AS3" s="3" t="s">
        <v>10</v>
      </c>
      <c r="AT3" s="3">
        <v>0</v>
      </c>
      <c r="AU3" s="3">
        <v>210000</v>
      </c>
      <c r="AV3" s="3">
        <v>0</v>
      </c>
      <c r="AW3" s="3">
        <v>0</v>
      </c>
      <c r="AX3" s="3">
        <v>0</v>
      </c>
      <c r="AY3" s="3">
        <v>0</v>
      </c>
      <c r="AZ3" s="3">
        <v>76900</v>
      </c>
      <c r="BA3" s="3">
        <v>0</v>
      </c>
      <c r="BB3" s="3">
        <v>1660</v>
      </c>
    </row>
    <row r="4" spans="1:54" ht="15.75" x14ac:dyDescent="0.25">
      <c r="A4" s="2" t="s">
        <v>11</v>
      </c>
      <c r="B4" s="2">
        <v>0</v>
      </c>
      <c r="C4" s="2">
        <v>126100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900</v>
      </c>
      <c r="J4" s="2">
        <v>9700</v>
      </c>
      <c r="L4" s="3" t="s">
        <v>11</v>
      </c>
      <c r="M4" s="3">
        <v>0</v>
      </c>
      <c r="N4" s="3">
        <v>170100</v>
      </c>
      <c r="O4" s="3">
        <v>0</v>
      </c>
      <c r="P4" s="3">
        <v>0</v>
      </c>
      <c r="Q4" s="3">
        <v>0</v>
      </c>
      <c r="R4" s="3">
        <v>0</v>
      </c>
      <c r="S4" s="3">
        <v>13000</v>
      </c>
      <c r="T4" s="3"/>
      <c r="U4" s="3">
        <v>20500</v>
      </c>
      <c r="W4" s="3" t="s">
        <v>11</v>
      </c>
      <c r="X4" s="3">
        <v>0</v>
      </c>
      <c r="Y4" s="3">
        <v>159800</v>
      </c>
      <c r="Z4" s="3">
        <v>0</v>
      </c>
      <c r="AA4" s="3">
        <v>0</v>
      </c>
      <c r="AB4" s="3">
        <v>0</v>
      </c>
      <c r="AC4" s="3">
        <v>0</v>
      </c>
      <c r="AD4" s="3">
        <v>19200</v>
      </c>
      <c r="AE4" s="3"/>
      <c r="AF4" s="3">
        <v>27600</v>
      </c>
      <c r="AH4" s="3" t="s">
        <v>11</v>
      </c>
      <c r="AI4" s="3">
        <v>0</v>
      </c>
      <c r="AJ4" s="3">
        <v>132900</v>
      </c>
      <c r="AK4" s="3">
        <v>0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28600</v>
      </c>
      <c r="AS4" s="3" t="s">
        <v>11</v>
      </c>
      <c r="AT4" s="3">
        <v>0</v>
      </c>
      <c r="AU4" s="3">
        <v>143700</v>
      </c>
      <c r="AV4" s="3">
        <v>0</v>
      </c>
      <c r="AW4" s="3">
        <v>0</v>
      </c>
      <c r="AX4" s="3">
        <v>0</v>
      </c>
      <c r="AY4" s="3">
        <v>7240</v>
      </c>
      <c r="AZ4" s="3">
        <v>14900</v>
      </c>
      <c r="BA4" s="3">
        <v>0</v>
      </c>
      <c r="BB4" s="3">
        <v>34800</v>
      </c>
    </row>
    <row r="5" spans="1:54" ht="15.75" x14ac:dyDescent="0.25">
      <c r="A5" s="2" t="s">
        <v>12</v>
      </c>
      <c r="B5" s="2">
        <v>0</v>
      </c>
      <c r="C5" s="2">
        <v>138200</v>
      </c>
      <c r="D5" s="2">
        <v>0</v>
      </c>
      <c r="E5" s="2">
        <v>0</v>
      </c>
      <c r="F5" s="2">
        <v>0</v>
      </c>
      <c r="G5" s="2"/>
      <c r="H5" s="2">
        <v>81300</v>
      </c>
      <c r="I5" s="2"/>
      <c r="J5" s="2">
        <v>200</v>
      </c>
      <c r="L5" s="3" t="s">
        <v>12</v>
      </c>
      <c r="M5" s="3">
        <v>0</v>
      </c>
      <c r="N5" s="3">
        <v>182700</v>
      </c>
      <c r="O5" s="3">
        <v>0</v>
      </c>
      <c r="P5" s="3">
        <v>0</v>
      </c>
      <c r="Q5" s="3">
        <v>0</v>
      </c>
      <c r="R5" s="3"/>
      <c r="S5" s="3">
        <v>82200</v>
      </c>
      <c r="T5" s="3"/>
      <c r="U5" s="3">
        <v>950</v>
      </c>
      <c r="W5" s="3" t="s">
        <v>12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3560</v>
      </c>
      <c r="AD5" s="3">
        <v>94900</v>
      </c>
      <c r="AE5" s="3"/>
      <c r="AF5" s="3">
        <v>1130</v>
      </c>
      <c r="AH5" s="3" t="s">
        <v>12</v>
      </c>
      <c r="AI5" s="3">
        <v>0</v>
      </c>
      <c r="AJ5" s="3">
        <v>166900</v>
      </c>
      <c r="AK5" s="3">
        <v>0</v>
      </c>
      <c r="AL5" s="3">
        <v>0</v>
      </c>
      <c r="AM5" s="3">
        <v>0</v>
      </c>
      <c r="AN5" s="3">
        <v>1710</v>
      </c>
      <c r="AO5" s="3">
        <v>99500</v>
      </c>
      <c r="AP5" s="3">
        <v>0</v>
      </c>
      <c r="AQ5" s="3">
        <v>790</v>
      </c>
      <c r="AS5" s="3" t="s">
        <v>12</v>
      </c>
      <c r="AT5" s="3">
        <v>0</v>
      </c>
      <c r="AU5" s="3">
        <v>175100</v>
      </c>
      <c r="AV5" s="3">
        <v>0</v>
      </c>
      <c r="AW5" s="3">
        <v>0</v>
      </c>
      <c r="AX5" s="3">
        <v>0</v>
      </c>
      <c r="AY5" s="3">
        <v>0</v>
      </c>
      <c r="AZ5" s="3">
        <v>90200</v>
      </c>
      <c r="BA5" s="3">
        <v>0</v>
      </c>
      <c r="BB5" s="3">
        <v>0</v>
      </c>
    </row>
    <row r="6" spans="1:54" ht="15.75" x14ac:dyDescent="0.25">
      <c r="A6" s="2" t="s">
        <v>13</v>
      </c>
      <c r="B6" s="2">
        <v>0</v>
      </c>
      <c r="C6" s="2">
        <v>183800</v>
      </c>
      <c r="D6" s="2">
        <v>0</v>
      </c>
      <c r="E6" s="2">
        <v>0</v>
      </c>
      <c r="F6" s="2">
        <v>0</v>
      </c>
      <c r="G6" s="2"/>
      <c r="H6" s="2">
        <v>68900</v>
      </c>
      <c r="I6" s="2"/>
      <c r="J6" s="2"/>
      <c r="L6" s="3" t="s">
        <v>13</v>
      </c>
      <c r="M6" s="3">
        <v>0</v>
      </c>
      <c r="N6" s="3">
        <v>203500</v>
      </c>
      <c r="O6" s="3">
        <v>0</v>
      </c>
      <c r="P6" s="3">
        <v>0</v>
      </c>
      <c r="Q6" s="3">
        <v>0</v>
      </c>
      <c r="R6" s="3"/>
      <c r="S6" s="3">
        <v>62500</v>
      </c>
      <c r="T6" s="3"/>
      <c r="U6" s="3">
        <v>1330</v>
      </c>
      <c r="W6" s="3" t="s">
        <v>13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1210</v>
      </c>
      <c r="AD6" s="3">
        <v>76800</v>
      </c>
      <c r="AE6" s="3"/>
      <c r="AF6" s="3">
        <v>1170</v>
      </c>
      <c r="AH6" s="3" t="s">
        <v>13</v>
      </c>
      <c r="AI6" s="3">
        <v>0</v>
      </c>
      <c r="AJ6" s="3">
        <v>179000</v>
      </c>
      <c r="AK6" s="3">
        <v>0</v>
      </c>
      <c r="AL6" s="3">
        <v>0</v>
      </c>
      <c r="AM6" s="3">
        <v>0</v>
      </c>
      <c r="AN6" s="3">
        <v>0</v>
      </c>
      <c r="AO6" s="3">
        <v>78200</v>
      </c>
      <c r="AP6" s="3">
        <v>0</v>
      </c>
      <c r="AQ6" s="3">
        <v>1420</v>
      </c>
      <c r="AS6" s="3" t="s">
        <v>13</v>
      </c>
      <c r="AT6" s="3">
        <v>0</v>
      </c>
      <c r="AU6" s="3">
        <v>192400</v>
      </c>
      <c r="AV6" s="3">
        <v>0</v>
      </c>
      <c r="AW6" s="3">
        <v>0</v>
      </c>
      <c r="AX6" s="3">
        <v>0</v>
      </c>
      <c r="AY6" s="3">
        <v>0</v>
      </c>
      <c r="AZ6" s="3">
        <v>65500</v>
      </c>
      <c r="BA6" s="3">
        <v>0</v>
      </c>
      <c r="BB6" s="3">
        <v>1570</v>
      </c>
    </row>
    <row r="7" spans="1:54" ht="15.75" x14ac:dyDescent="0.25">
      <c r="A7" s="2" t="s">
        <v>14</v>
      </c>
      <c r="B7" s="2"/>
      <c r="C7" s="2">
        <v>26630</v>
      </c>
      <c r="D7" s="2">
        <v>0</v>
      </c>
      <c r="E7" s="2">
        <v>1140</v>
      </c>
      <c r="F7" s="2">
        <v>0</v>
      </c>
      <c r="G7" s="2"/>
      <c r="H7" s="2"/>
      <c r="I7" s="2">
        <v>600</v>
      </c>
      <c r="J7" s="2">
        <v>1240</v>
      </c>
      <c r="L7" s="3" t="s">
        <v>14</v>
      </c>
      <c r="M7" s="3"/>
      <c r="N7" s="3">
        <v>62700</v>
      </c>
      <c r="O7" s="3">
        <v>0</v>
      </c>
      <c r="P7" s="3"/>
      <c r="Q7" s="3">
        <v>0</v>
      </c>
      <c r="R7" s="3"/>
      <c r="S7" s="3">
        <v>1390</v>
      </c>
      <c r="T7" s="3"/>
      <c r="U7" s="3">
        <v>57200</v>
      </c>
      <c r="W7" s="3" t="s">
        <v>14</v>
      </c>
      <c r="X7" s="3"/>
      <c r="Y7" s="3">
        <v>59600</v>
      </c>
      <c r="Z7" s="3">
        <v>0</v>
      </c>
      <c r="AA7" s="3"/>
      <c r="AB7" s="3">
        <v>0</v>
      </c>
      <c r="AC7" s="3"/>
      <c r="AD7" s="3">
        <v>0</v>
      </c>
      <c r="AE7" s="3"/>
      <c r="AF7" s="3">
        <v>49700</v>
      </c>
      <c r="AH7" s="3" t="s">
        <v>14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46100</v>
      </c>
      <c r="AS7" s="3" t="s">
        <v>14</v>
      </c>
      <c r="AT7" s="3">
        <v>0</v>
      </c>
      <c r="AU7" s="3">
        <v>50000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52300</v>
      </c>
    </row>
    <row r="8" spans="1:54" ht="15.75" x14ac:dyDescent="0.25">
      <c r="A8" s="2" t="s">
        <v>15</v>
      </c>
      <c r="B8" s="2">
        <v>4600</v>
      </c>
      <c r="C8" s="2">
        <v>61200</v>
      </c>
      <c r="D8" s="2">
        <v>0</v>
      </c>
      <c r="E8" s="2">
        <v>0</v>
      </c>
      <c r="F8" s="2">
        <v>0</v>
      </c>
      <c r="G8" s="2"/>
      <c r="H8" s="2"/>
      <c r="I8" s="2"/>
      <c r="J8" s="2">
        <v>5300</v>
      </c>
      <c r="L8" s="3" t="s">
        <v>15</v>
      </c>
      <c r="M8" s="3"/>
      <c r="N8" s="3">
        <v>96000</v>
      </c>
      <c r="O8" s="3">
        <v>0</v>
      </c>
      <c r="P8" s="3">
        <v>0</v>
      </c>
      <c r="Q8" s="3">
        <v>0</v>
      </c>
      <c r="R8" s="3">
        <v>6380</v>
      </c>
      <c r="S8" s="3">
        <v>4280</v>
      </c>
      <c r="T8" s="3"/>
      <c r="U8" s="3">
        <v>24200</v>
      </c>
      <c r="W8" s="3" t="s">
        <v>15</v>
      </c>
      <c r="X8" s="3"/>
      <c r="Y8" s="3">
        <v>91200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/>
      <c r="AF8" s="3">
        <v>26400</v>
      </c>
      <c r="AH8" s="3" t="s">
        <v>15</v>
      </c>
      <c r="AI8" s="3">
        <v>0</v>
      </c>
      <c r="AJ8" s="3">
        <v>58500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23400</v>
      </c>
      <c r="AS8" s="3" t="s">
        <v>15</v>
      </c>
      <c r="AT8" s="3">
        <v>0</v>
      </c>
      <c r="AU8" s="3">
        <v>84300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33000</v>
      </c>
    </row>
    <row r="9" spans="1:54" ht="15.75" x14ac:dyDescent="0.25">
      <c r="A9" s="2" t="s">
        <v>16</v>
      </c>
      <c r="B9" s="2"/>
      <c r="C9" s="2">
        <v>64000</v>
      </c>
      <c r="D9" s="2">
        <v>0</v>
      </c>
      <c r="E9" s="2">
        <v>0</v>
      </c>
      <c r="F9" s="2">
        <v>0</v>
      </c>
      <c r="G9" s="2"/>
      <c r="H9" s="2"/>
      <c r="I9" s="2"/>
      <c r="J9" s="2">
        <v>700</v>
      </c>
      <c r="L9" s="3" t="s">
        <v>16</v>
      </c>
      <c r="M9" s="3"/>
      <c r="N9" s="3">
        <v>102100</v>
      </c>
      <c r="O9" s="3">
        <v>0</v>
      </c>
      <c r="P9" s="3">
        <v>0</v>
      </c>
      <c r="Q9" s="3">
        <v>0</v>
      </c>
      <c r="R9" s="3"/>
      <c r="S9" s="3">
        <v>50500</v>
      </c>
      <c r="T9" s="3"/>
      <c r="U9" s="3">
        <v>3990</v>
      </c>
      <c r="W9" s="3" t="s">
        <v>16</v>
      </c>
      <c r="X9" s="3"/>
      <c r="Y9" s="3">
        <v>95000</v>
      </c>
      <c r="Z9" s="3">
        <v>0</v>
      </c>
      <c r="AA9" s="3">
        <v>0</v>
      </c>
      <c r="AB9" s="3">
        <v>0</v>
      </c>
      <c r="AC9" s="3"/>
      <c r="AD9" s="3">
        <v>60300</v>
      </c>
      <c r="AE9" s="3"/>
      <c r="AF9" s="3">
        <v>0</v>
      </c>
      <c r="AH9" s="3" t="s">
        <v>16</v>
      </c>
      <c r="AI9" s="3">
        <v>0</v>
      </c>
      <c r="AJ9" s="3">
        <v>95100</v>
      </c>
      <c r="AK9" s="3">
        <v>0</v>
      </c>
      <c r="AL9" s="3">
        <v>0</v>
      </c>
      <c r="AM9" s="3">
        <v>0</v>
      </c>
      <c r="AN9" s="3">
        <v>0</v>
      </c>
      <c r="AO9" s="3">
        <v>59500</v>
      </c>
      <c r="AP9" s="3">
        <v>0</v>
      </c>
      <c r="AQ9" s="3">
        <v>3910</v>
      </c>
      <c r="AS9" s="3" t="s">
        <v>16</v>
      </c>
      <c r="AT9" s="3">
        <v>0</v>
      </c>
      <c r="AU9" s="3">
        <v>100900</v>
      </c>
      <c r="AV9" s="3">
        <v>0</v>
      </c>
      <c r="AW9" s="3">
        <v>0</v>
      </c>
      <c r="AX9" s="3">
        <v>0</v>
      </c>
      <c r="AY9" s="3">
        <v>0</v>
      </c>
      <c r="AZ9" s="3">
        <v>54400</v>
      </c>
      <c r="BA9" s="3">
        <v>0</v>
      </c>
      <c r="BB9" s="3">
        <v>0</v>
      </c>
    </row>
    <row r="10" spans="1:54" ht="15.75" x14ac:dyDescent="0.25">
      <c r="A10" s="2" t="s">
        <v>17</v>
      </c>
      <c r="B10" s="2"/>
      <c r="C10" s="2"/>
      <c r="D10" s="2">
        <v>0</v>
      </c>
      <c r="E10" s="2">
        <v>0</v>
      </c>
      <c r="F10" s="2">
        <v>620</v>
      </c>
      <c r="G10" s="2"/>
      <c r="H10" s="2"/>
      <c r="I10" s="2"/>
      <c r="J10" s="2"/>
      <c r="L10" s="3" t="s">
        <v>17</v>
      </c>
      <c r="M10" s="3"/>
      <c r="N10" s="3">
        <v>127200</v>
      </c>
      <c r="O10" s="3">
        <v>0</v>
      </c>
      <c r="P10" s="3">
        <v>0</v>
      </c>
      <c r="Q10" s="3"/>
      <c r="R10" s="3"/>
      <c r="S10" s="3">
        <v>29600</v>
      </c>
      <c r="T10" s="3"/>
      <c r="U10" s="3">
        <v>21800</v>
      </c>
      <c r="W10" s="3" t="s">
        <v>17</v>
      </c>
      <c r="X10" s="3"/>
      <c r="Y10" s="3">
        <v>120300</v>
      </c>
      <c r="Z10" s="3">
        <v>0</v>
      </c>
      <c r="AA10" s="3">
        <v>0</v>
      </c>
      <c r="AB10" s="3"/>
      <c r="AC10" s="3"/>
      <c r="AD10" s="3">
        <v>0</v>
      </c>
      <c r="AE10" s="3"/>
      <c r="AF10" s="3">
        <v>0</v>
      </c>
      <c r="AH10" s="3" t="s">
        <v>17</v>
      </c>
      <c r="AI10" s="3">
        <v>0</v>
      </c>
      <c r="AJ10" s="3">
        <v>97800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S10" s="3" t="s">
        <v>17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21100</v>
      </c>
      <c r="BA10" s="3">
        <v>0</v>
      </c>
      <c r="BB10" s="3">
        <v>21300</v>
      </c>
    </row>
    <row r="11" spans="1:54" ht="15.75" x14ac:dyDescent="0.25">
      <c r="A11" s="2" t="s">
        <v>18</v>
      </c>
      <c r="B11" s="2"/>
      <c r="C11" s="2">
        <v>33400</v>
      </c>
      <c r="D11" s="2">
        <v>0</v>
      </c>
      <c r="E11" s="2">
        <v>0</v>
      </c>
      <c r="F11" s="2">
        <v>0</v>
      </c>
      <c r="G11" s="2"/>
      <c r="H11" s="2"/>
      <c r="I11" s="2"/>
      <c r="J11" s="2">
        <v>2100</v>
      </c>
      <c r="L11" s="3" t="s">
        <v>18</v>
      </c>
      <c r="M11" s="3"/>
      <c r="N11" s="3">
        <v>141500</v>
      </c>
      <c r="O11" s="3">
        <v>0</v>
      </c>
      <c r="P11" s="3">
        <v>0</v>
      </c>
      <c r="Q11" s="3">
        <v>0</v>
      </c>
      <c r="R11" s="3"/>
      <c r="S11" s="3">
        <v>46500</v>
      </c>
      <c r="T11" s="3"/>
      <c r="U11" s="3">
        <v>22900</v>
      </c>
      <c r="W11" s="3" t="s">
        <v>18</v>
      </c>
      <c r="X11" s="3"/>
      <c r="Y11" s="3">
        <v>133900</v>
      </c>
      <c r="Z11" s="3">
        <v>0</v>
      </c>
      <c r="AA11" s="3">
        <v>0</v>
      </c>
      <c r="AB11" s="3">
        <v>0</v>
      </c>
      <c r="AC11" s="3"/>
      <c r="AD11" s="3">
        <v>49200</v>
      </c>
      <c r="AE11" s="3"/>
      <c r="AF11" s="3">
        <v>24200</v>
      </c>
      <c r="AH11" s="3" t="s">
        <v>18</v>
      </c>
      <c r="AI11" s="3">
        <v>0</v>
      </c>
      <c r="AJ11" s="3">
        <v>106300</v>
      </c>
      <c r="AK11" s="3">
        <v>0</v>
      </c>
      <c r="AL11" s="3">
        <v>0</v>
      </c>
      <c r="AM11" s="3">
        <v>0</v>
      </c>
      <c r="AN11" s="3">
        <v>0</v>
      </c>
      <c r="AO11" s="3">
        <v>55400</v>
      </c>
      <c r="AP11" s="3">
        <v>0</v>
      </c>
      <c r="AQ11" s="3">
        <v>22900</v>
      </c>
      <c r="AS11" s="3" t="s">
        <v>18</v>
      </c>
      <c r="AT11" s="3">
        <v>0</v>
      </c>
      <c r="AU11" s="3">
        <v>112900</v>
      </c>
      <c r="AV11" s="3">
        <v>0</v>
      </c>
      <c r="AW11" s="3">
        <v>0</v>
      </c>
      <c r="AX11" s="3">
        <v>0</v>
      </c>
      <c r="AY11" s="3">
        <v>0</v>
      </c>
      <c r="AZ11" s="3">
        <v>32300</v>
      </c>
      <c r="BA11" s="3">
        <v>0</v>
      </c>
      <c r="BB11" s="3">
        <v>32000</v>
      </c>
    </row>
    <row r="12" spans="1:54" ht="15.75" x14ac:dyDescent="0.25">
      <c r="A12" s="2" t="s">
        <v>19</v>
      </c>
      <c r="B12" s="2"/>
      <c r="C12" s="2">
        <v>25600</v>
      </c>
      <c r="D12" s="2">
        <v>0</v>
      </c>
      <c r="E12" s="2">
        <v>0</v>
      </c>
      <c r="F12" s="2">
        <v>0</v>
      </c>
      <c r="G12" s="2"/>
      <c r="H12" s="2">
        <v>27200</v>
      </c>
      <c r="I12" s="2"/>
      <c r="J12" s="2">
        <v>600</v>
      </c>
      <c r="L12" s="3" t="s">
        <v>19</v>
      </c>
      <c r="M12" s="3"/>
      <c r="N12" s="3">
        <v>92600</v>
      </c>
      <c r="O12" s="3">
        <v>0</v>
      </c>
      <c r="P12" s="3">
        <v>0</v>
      </c>
      <c r="Q12" s="3">
        <v>0</v>
      </c>
      <c r="R12" s="3"/>
      <c r="S12" s="3">
        <v>34600</v>
      </c>
      <c r="T12" s="3"/>
      <c r="U12" s="3">
        <v>4600</v>
      </c>
      <c r="W12" s="3" t="s">
        <v>19</v>
      </c>
      <c r="X12" s="3"/>
      <c r="Y12" s="3">
        <v>88000</v>
      </c>
      <c r="Z12" s="3">
        <v>0</v>
      </c>
      <c r="AA12" s="3">
        <v>0</v>
      </c>
      <c r="AB12" s="3">
        <v>0</v>
      </c>
      <c r="AC12" s="3"/>
      <c r="AD12" s="3">
        <v>40300</v>
      </c>
      <c r="AE12" s="3"/>
      <c r="AF12" s="3">
        <v>4900</v>
      </c>
      <c r="AH12" s="3" t="s">
        <v>19</v>
      </c>
      <c r="AI12" s="3">
        <v>0</v>
      </c>
      <c r="AJ12" s="3">
        <v>78100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8450</v>
      </c>
      <c r="AS12" s="3" t="s">
        <v>19</v>
      </c>
      <c r="AT12" s="3">
        <v>0</v>
      </c>
      <c r="AU12" s="3">
        <v>87200</v>
      </c>
      <c r="AV12" s="3">
        <v>0</v>
      </c>
      <c r="AW12" s="3">
        <v>0</v>
      </c>
      <c r="AX12" s="3">
        <v>0</v>
      </c>
      <c r="AY12" s="3">
        <v>0</v>
      </c>
      <c r="AZ12" s="3">
        <v>32000</v>
      </c>
      <c r="BA12" s="3">
        <v>0</v>
      </c>
      <c r="BB12" s="3">
        <v>0</v>
      </c>
    </row>
    <row r="13" spans="1:54" ht="15.75" x14ac:dyDescent="0.25">
      <c r="A13" s="2" t="s">
        <v>20</v>
      </c>
      <c r="B13" s="2">
        <v>1900</v>
      </c>
      <c r="C13" s="2">
        <v>59600</v>
      </c>
      <c r="D13" s="2">
        <v>0</v>
      </c>
      <c r="E13" s="2">
        <v>0</v>
      </c>
      <c r="F13" s="2">
        <v>0</v>
      </c>
      <c r="G13" s="2"/>
      <c r="H13" s="2">
        <v>26400</v>
      </c>
      <c r="I13" s="2"/>
      <c r="J13" s="2">
        <v>900</v>
      </c>
      <c r="L13" s="3" t="s">
        <v>20</v>
      </c>
      <c r="M13" s="3"/>
      <c r="N13" s="3">
        <v>119500</v>
      </c>
      <c r="O13" s="3">
        <v>0</v>
      </c>
      <c r="P13" s="3">
        <v>0</v>
      </c>
      <c r="Q13" s="3">
        <v>0</v>
      </c>
      <c r="R13" s="3"/>
      <c r="S13" s="3">
        <v>50600</v>
      </c>
      <c r="T13" s="3"/>
      <c r="U13" s="3">
        <v>10700</v>
      </c>
      <c r="W13" s="3" t="s">
        <v>20</v>
      </c>
      <c r="X13" s="3"/>
      <c r="Y13" s="3">
        <v>111300</v>
      </c>
      <c r="Z13" s="3">
        <v>0</v>
      </c>
      <c r="AA13" s="3">
        <v>0</v>
      </c>
      <c r="AB13" s="3">
        <v>0</v>
      </c>
      <c r="AC13" s="3"/>
      <c r="AD13" s="3">
        <v>58200</v>
      </c>
      <c r="AE13" s="3"/>
      <c r="AF13" s="3">
        <v>10500</v>
      </c>
      <c r="AH13" s="3" t="s">
        <v>20</v>
      </c>
      <c r="AI13" s="3">
        <v>0</v>
      </c>
      <c r="AJ13" s="3">
        <v>105200</v>
      </c>
      <c r="AK13" s="3">
        <v>0</v>
      </c>
      <c r="AL13" s="3">
        <v>0</v>
      </c>
      <c r="AM13" s="3">
        <v>0</v>
      </c>
      <c r="AN13" s="3">
        <v>0</v>
      </c>
      <c r="AO13" s="3">
        <v>65300</v>
      </c>
      <c r="AP13" s="3">
        <v>0</v>
      </c>
      <c r="AQ13" s="3">
        <v>14300</v>
      </c>
      <c r="AS13" s="3" t="s">
        <v>20</v>
      </c>
      <c r="AT13" s="3">
        <v>0</v>
      </c>
      <c r="AU13" s="3">
        <v>99600</v>
      </c>
      <c r="AV13" s="3">
        <v>0</v>
      </c>
      <c r="AW13" s="3">
        <v>0</v>
      </c>
      <c r="AX13" s="3">
        <v>0</v>
      </c>
      <c r="AY13" s="3">
        <v>0</v>
      </c>
      <c r="AZ13" s="3">
        <v>55000</v>
      </c>
      <c r="BA13" s="3">
        <v>0</v>
      </c>
      <c r="BB13" s="3">
        <v>14300</v>
      </c>
    </row>
    <row r="14" spans="1:54" ht="15.75" x14ac:dyDescent="0.25">
      <c r="A14" s="2" t="s">
        <v>21</v>
      </c>
      <c r="B14" s="2">
        <v>3200</v>
      </c>
      <c r="C14" s="2">
        <v>46300</v>
      </c>
      <c r="D14" s="2">
        <v>0</v>
      </c>
      <c r="E14" s="2">
        <v>0</v>
      </c>
      <c r="F14" s="2">
        <v>0</v>
      </c>
      <c r="G14" s="2"/>
      <c r="H14" s="2"/>
      <c r="I14" s="2"/>
      <c r="J14" s="2">
        <v>2100</v>
      </c>
      <c r="L14" s="3" t="s">
        <v>21</v>
      </c>
      <c r="M14" s="3"/>
      <c r="N14" s="3">
        <v>87800</v>
      </c>
      <c r="O14" s="3">
        <v>0</v>
      </c>
      <c r="P14" s="3">
        <v>0</v>
      </c>
      <c r="Q14" s="3">
        <v>0</v>
      </c>
      <c r="R14" s="3">
        <v>8110</v>
      </c>
      <c r="S14" s="3"/>
      <c r="T14" s="3"/>
      <c r="U14" s="3">
        <v>17300</v>
      </c>
      <c r="W14" s="3" t="s">
        <v>21</v>
      </c>
      <c r="X14" s="3"/>
      <c r="Y14" s="3">
        <v>75100</v>
      </c>
      <c r="Z14" s="3">
        <v>0</v>
      </c>
      <c r="AA14" s="3">
        <v>0</v>
      </c>
      <c r="AB14" s="3">
        <v>0</v>
      </c>
      <c r="AC14" s="3">
        <v>0</v>
      </c>
      <c r="AD14" s="3"/>
      <c r="AE14" s="3"/>
      <c r="AF14" s="3">
        <v>0</v>
      </c>
      <c r="AH14" s="3" t="s">
        <v>21</v>
      </c>
      <c r="AI14" s="3">
        <v>0</v>
      </c>
      <c r="AJ14" s="3">
        <v>50700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S14" s="3" t="s">
        <v>21</v>
      </c>
      <c r="AT14" s="3">
        <v>0</v>
      </c>
      <c r="AU14" s="3">
        <v>72300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</row>
    <row r="15" spans="1:54" ht="15.75" x14ac:dyDescent="0.25">
      <c r="A15" s="2" t="s">
        <v>22</v>
      </c>
      <c r="B15" s="2">
        <v>2100</v>
      </c>
      <c r="C15" s="2">
        <v>16700</v>
      </c>
      <c r="D15" s="2">
        <v>0</v>
      </c>
      <c r="E15" s="2">
        <v>0</v>
      </c>
      <c r="F15" s="2">
        <v>0</v>
      </c>
      <c r="G15" s="2"/>
      <c r="H15" s="2"/>
      <c r="I15" s="2"/>
      <c r="J15" s="2">
        <v>1700</v>
      </c>
      <c r="L15" s="3" t="s">
        <v>22</v>
      </c>
      <c r="M15" s="3"/>
      <c r="N15" s="3">
        <v>85600</v>
      </c>
      <c r="O15" s="3">
        <v>0</v>
      </c>
      <c r="P15" s="3">
        <v>0</v>
      </c>
      <c r="Q15" s="3">
        <v>0</v>
      </c>
      <c r="R15" s="3">
        <v>13500</v>
      </c>
      <c r="S15" s="3"/>
      <c r="T15" s="3"/>
      <c r="U15" s="3">
        <v>42900</v>
      </c>
      <c r="W15" s="3" t="s">
        <v>22</v>
      </c>
      <c r="X15" s="3"/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/>
      <c r="AE15" s="3"/>
      <c r="AF15" s="3">
        <v>46700</v>
      </c>
      <c r="AH15" s="3" t="s">
        <v>22</v>
      </c>
      <c r="AI15" s="3">
        <v>0</v>
      </c>
      <c r="AJ15" s="3">
        <v>21200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43600</v>
      </c>
      <c r="AS15" s="3" t="s">
        <v>22</v>
      </c>
      <c r="AT15" s="3">
        <v>0</v>
      </c>
      <c r="AU15" s="3">
        <v>63900</v>
      </c>
      <c r="AV15" s="3">
        <v>0</v>
      </c>
      <c r="AW15" s="3">
        <v>0</v>
      </c>
      <c r="AX15" s="3">
        <v>0</v>
      </c>
      <c r="AY15" s="3">
        <v>24000</v>
      </c>
      <c r="AZ15" s="3">
        <v>3830</v>
      </c>
      <c r="BA15" s="3">
        <v>0</v>
      </c>
      <c r="BB15" s="3">
        <v>46100</v>
      </c>
    </row>
    <row r="16" spans="1:54" ht="15.75" x14ac:dyDescent="0.25">
      <c r="A16" s="2" t="s">
        <v>23</v>
      </c>
      <c r="B16" s="2"/>
      <c r="C16" s="2">
        <v>139200</v>
      </c>
      <c r="D16" s="2">
        <v>0</v>
      </c>
      <c r="E16" s="2">
        <v>0</v>
      </c>
      <c r="F16" s="2">
        <v>0</v>
      </c>
      <c r="G16" s="2"/>
      <c r="H16" s="2">
        <v>73900</v>
      </c>
      <c r="I16" s="2"/>
      <c r="J16" s="2">
        <v>600</v>
      </c>
      <c r="L16" s="3" t="s">
        <v>23</v>
      </c>
      <c r="M16" s="3"/>
      <c r="N16" s="3">
        <v>171300</v>
      </c>
      <c r="O16" s="3">
        <v>0</v>
      </c>
      <c r="P16" s="3">
        <v>0</v>
      </c>
      <c r="Q16" s="3">
        <v>0</v>
      </c>
      <c r="R16" s="3"/>
      <c r="S16" s="3">
        <v>80700</v>
      </c>
      <c r="T16" s="3"/>
      <c r="U16" s="3">
        <v>3320</v>
      </c>
      <c r="W16" s="3" t="s">
        <v>23</v>
      </c>
      <c r="X16" s="3"/>
      <c r="Y16" s="3">
        <v>0</v>
      </c>
      <c r="Z16" s="3">
        <v>0</v>
      </c>
      <c r="AA16" s="3">
        <v>0</v>
      </c>
      <c r="AB16" s="3">
        <v>0</v>
      </c>
      <c r="AC16" s="3"/>
      <c r="AD16" s="3">
        <v>0</v>
      </c>
      <c r="AE16" s="3"/>
      <c r="AF16" s="3">
        <v>3950</v>
      </c>
      <c r="AH16" s="3" t="s">
        <v>23</v>
      </c>
      <c r="AI16" s="3">
        <v>0</v>
      </c>
      <c r="AJ16" s="3">
        <v>158900</v>
      </c>
      <c r="AK16" s="3">
        <v>0</v>
      </c>
      <c r="AL16" s="3">
        <v>0</v>
      </c>
      <c r="AM16" s="3">
        <v>0</v>
      </c>
      <c r="AN16" s="3">
        <v>0</v>
      </c>
      <c r="AO16" s="3">
        <v>93300</v>
      </c>
      <c r="AP16" s="3">
        <v>0</v>
      </c>
      <c r="AQ16" s="3">
        <v>2690</v>
      </c>
      <c r="AS16" s="3" t="s">
        <v>23</v>
      </c>
      <c r="AT16" s="3">
        <v>0</v>
      </c>
      <c r="AU16" s="3">
        <v>165600</v>
      </c>
      <c r="AV16" s="3">
        <v>0</v>
      </c>
      <c r="AW16" s="3">
        <v>0</v>
      </c>
      <c r="AX16" s="3">
        <v>0</v>
      </c>
      <c r="AY16" s="3">
        <v>0</v>
      </c>
      <c r="AZ16" s="3">
        <v>82800</v>
      </c>
      <c r="BA16" s="3">
        <v>0</v>
      </c>
      <c r="BB16" s="3">
        <v>0</v>
      </c>
    </row>
    <row r="17" spans="1:54" ht="15.75" x14ac:dyDescent="0.25">
      <c r="A17" s="2" t="s">
        <v>24</v>
      </c>
      <c r="B17" s="2">
        <v>4100</v>
      </c>
      <c r="C17" s="2">
        <v>63400</v>
      </c>
      <c r="D17" s="2">
        <v>0</v>
      </c>
      <c r="E17" s="2">
        <v>0</v>
      </c>
      <c r="F17" s="2">
        <v>0</v>
      </c>
      <c r="G17" s="2"/>
      <c r="H17" s="2"/>
      <c r="I17" s="2">
        <v>1600</v>
      </c>
      <c r="J17" s="2">
        <v>2700</v>
      </c>
      <c r="L17" s="3" t="s">
        <v>24</v>
      </c>
      <c r="M17" s="3"/>
      <c r="N17" s="3">
        <v>121900</v>
      </c>
      <c r="O17" s="3">
        <v>0</v>
      </c>
      <c r="P17" s="3">
        <v>0</v>
      </c>
      <c r="Q17" s="3">
        <v>0</v>
      </c>
      <c r="R17" s="3"/>
      <c r="S17" s="3">
        <v>19900</v>
      </c>
      <c r="T17" s="3"/>
      <c r="U17" s="3">
        <v>22700</v>
      </c>
      <c r="W17" s="3" t="s">
        <v>24</v>
      </c>
      <c r="X17" s="3"/>
      <c r="Y17" s="3">
        <v>121800</v>
      </c>
      <c r="Z17" s="3">
        <v>0</v>
      </c>
      <c r="AA17" s="3">
        <v>0</v>
      </c>
      <c r="AB17" s="3">
        <v>0</v>
      </c>
      <c r="AC17" s="3"/>
      <c r="AD17" s="3">
        <v>25200</v>
      </c>
      <c r="AE17" s="3"/>
      <c r="AF17" s="3">
        <v>18200</v>
      </c>
      <c r="AH17" s="3" t="s">
        <v>24</v>
      </c>
      <c r="AI17" s="3">
        <v>0</v>
      </c>
      <c r="AJ17" s="3">
        <v>121800</v>
      </c>
      <c r="AK17" s="3">
        <v>0</v>
      </c>
      <c r="AL17" s="3">
        <v>0</v>
      </c>
      <c r="AM17" s="3">
        <v>0</v>
      </c>
      <c r="AN17" s="3">
        <v>0</v>
      </c>
      <c r="AO17" s="3">
        <v>25200</v>
      </c>
      <c r="AP17" s="3">
        <v>0</v>
      </c>
      <c r="AQ17" s="3">
        <v>18200</v>
      </c>
      <c r="AS17" s="3" t="s">
        <v>24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19500</v>
      </c>
    </row>
    <row r="18" spans="1:54" ht="15.75" x14ac:dyDescent="0.25">
      <c r="A18" s="2" t="s">
        <v>25</v>
      </c>
      <c r="B18" s="2"/>
      <c r="C18" s="2">
        <v>148400</v>
      </c>
      <c r="D18" s="2">
        <v>0</v>
      </c>
      <c r="E18" s="2">
        <v>0</v>
      </c>
      <c r="F18" s="2">
        <v>0</v>
      </c>
      <c r="G18" s="2">
        <v>200</v>
      </c>
      <c r="H18" s="2"/>
      <c r="I18" s="2"/>
      <c r="J18" s="2">
        <v>1800</v>
      </c>
      <c r="L18" s="3" t="s">
        <v>25</v>
      </c>
      <c r="M18" s="3"/>
      <c r="N18" s="3">
        <v>198700</v>
      </c>
      <c r="O18" s="3">
        <v>0</v>
      </c>
      <c r="P18" s="3">
        <v>0</v>
      </c>
      <c r="Q18" s="3">
        <v>0</v>
      </c>
      <c r="R18" s="3"/>
      <c r="S18" s="3">
        <v>54100</v>
      </c>
      <c r="T18" s="3"/>
      <c r="U18" s="3">
        <v>7630</v>
      </c>
      <c r="W18" s="3" t="s">
        <v>25</v>
      </c>
      <c r="X18" s="3"/>
      <c r="Y18" s="3">
        <v>195500</v>
      </c>
      <c r="Z18" s="3">
        <v>0</v>
      </c>
      <c r="AA18" s="3">
        <v>0</v>
      </c>
      <c r="AB18" s="3">
        <v>0</v>
      </c>
      <c r="AC18" s="3"/>
      <c r="AD18" s="3">
        <v>59100</v>
      </c>
      <c r="AE18" s="3"/>
      <c r="AF18" s="3">
        <v>6980</v>
      </c>
      <c r="AH18" s="3" t="s">
        <v>25</v>
      </c>
      <c r="AI18" s="3">
        <v>0</v>
      </c>
      <c r="AJ18" s="3">
        <v>171300</v>
      </c>
      <c r="AK18" s="3">
        <v>0</v>
      </c>
      <c r="AL18" s="3">
        <v>0</v>
      </c>
      <c r="AM18" s="3">
        <v>0</v>
      </c>
      <c r="AN18" s="3">
        <v>0</v>
      </c>
      <c r="AO18" s="3">
        <v>59200</v>
      </c>
      <c r="AP18" s="3">
        <v>0</v>
      </c>
      <c r="AQ18" s="3">
        <v>5150</v>
      </c>
      <c r="AS18" s="3" t="s">
        <v>25</v>
      </c>
      <c r="AT18" s="3">
        <v>0</v>
      </c>
      <c r="AU18" s="3">
        <v>187800</v>
      </c>
      <c r="AV18" s="3">
        <v>0</v>
      </c>
      <c r="AW18" s="3">
        <v>0</v>
      </c>
      <c r="AX18" s="3">
        <v>1030</v>
      </c>
      <c r="AY18" s="3">
        <v>0</v>
      </c>
      <c r="AZ18" s="3">
        <v>56300</v>
      </c>
      <c r="BA18" s="3">
        <v>0</v>
      </c>
      <c r="BB18" s="3">
        <v>0</v>
      </c>
    </row>
    <row r="19" spans="1:54" ht="15.75" x14ac:dyDescent="0.25">
      <c r="A19" s="2" t="s">
        <v>26</v>
      </c>
      <c r="B19" s="2"/>
      <c r="C19" s="2">
        <v>46300</v>
      </c>
      <c r="D19" s="2">
        <v>0</v>
      </c>
      <c r="E19" s="2">
        <v>0</v>
      </c>
      <c r="F19" s="2">
        <v>0</v>
      </c>
      <c r="G19" s="2">
        <v>100</v>
      </c>
      <c r="H19" s="2"/>
      <c r="I19" s="2"/>
      <c r="J19" s="2">
        <v>400</v>
      </c>
      <c r="L19" s="3" t="s">
        <v>26</v>
      </c>
      <c r="M19" s="3"/>
      <c r="N19" s="3">
        <v>132300</v>
      </c>
      <c r="O19" s="3">
        <v>0</v>
      </c>
      <c r="P19" s="3">
        <v>0</v>
      </c>
      <c r="Q19" s="3">
        <v>0</v>
      </c>
      <c r="R19" s="3">
        <v>3360</v>
      </c>
      <c r="S19" s="3">
        <v>74500</v>
      </c>
      <c r="T19" s="3"/>
      <c r="U19" s="3">
        <v>6780</v>
      </c>
      <c r="W19" s="3" t="s">
        <v>26</v>
      </c>
      <c r="X19" s="3"/>
      <c r="Y19" s="3">
        <v>132300</v>
      </c>
      <c r="Z19" s="3">
        <v>0</v>
      </c>
      <c r="AA19" s="3">
        <v>0</v>
      </c>
      <c r="AB19" s="3">
        <v>0</v>
      </c>
      <c r="AC19" s="3">
        <v>3360</v>
      </c>
      <c r="AD19" s="3">
        <v>74500</v>
      </c>
      <c r="AE19" s="3"/>
      <c r="AF19" s="3">
        <v>6780</v>
      </c>
      <c r="AH19" s="3" t="s">
        <v>26</v>
      </c>
      <c r="AI19" s="3">
        <v>0</v>
      </c>
      <c r="AJ19" s="3">
        <v>126500</v>
      </c>
      <c r="AK19" s="3">
        <v>0</v>
      </c>
      <c r="AL19" s="3">
        <v>0</v>
      </c>
      <c r="AM19" s="3">
        <v>0</v>
      </c>
      <c r="AN19" s="3">
        <v>1720</v>
      </c>
      <c r="AO19" s="3">
        <v>80900</v>
      </c>
      <c r="AP19" s="3">
        <v>0</v>
      </c>
      <c r="AQ19" s="3">
        <v>6790</v>
      </c>
      <c r="AS19" s="3" t="s">
        <v>26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2220</v>
      </c>
      <c r="AZ19" s="3">
        <v>66200</v>
      </c>
      <c r="BA19" s="3">
        <v>0</v>
      </c>
      <c r="BB19" s="3">
        <v>0</v>
      </c>
    </row>
    <row r="20" spans="1:54" ht="15.75" x14ac:dyDescent="0.25">
      <c r="A20" s="2" t="s">
        <v>27</v>
      </c>
      <c r="B20" s="2"/>
      <c r="C20" s="2">
        <v>106200</v>
      </c>
      <c r="D20" s="2">
        <v>0</v>
      </c>
      <c r="E20" s="2">
        <v>0</v>
      </c>
      <c r="F20" s="2">
        <v>630</v>
      </c>
      <c r="G20" s="2"/>
      <c r="H20" s="2"/>
      <c r="I20" s="2">
        <v>800</v>
      </c>
      <c r="J20" s="2">
        <v>5400</v>
      </c>
      <c r="L20" s="3" t="s">
        <v>27</v>
      </c>
      <c r="M20" s="3"/>
      <c r="N20" s="3">
        <v>262500</v>
      </c>
      <c r="O20" s="3">
        <v>0</v>
      </c>
      <c r="P20" s="3">
        <v>0</v>
      </c>
      <c r="Q20" s="3"/>
      <c r="R20" s="3"/>
      <c r="S20" s="3">
        <v>22600</v>
      </c>
      <c r="T20" s="3"/>
      <c r="U20" s="3">
        <v>55200</v>
      </c>
      <c r="W20" s="3" t="s">
        <v>27</v>
      </c>
      <c r="X20" s="3"/>
      <c r="Y20" s="3">
        <v>259000</v>
      </c>
      <c r="Z20" s="3">
        <v>0</v>
      </c>
      <c r="AA20" s="3">
        <v>0</v>
      </c>
      <c r="AB20" s="3"/>
      <c r="AC20" s="3"/>
      <c r="AD20" s="3">
        <v>30400</v>
      </c>
      <c r="AE20" s="3"/>
      <c r="AF20" s="3">
        <v>56700</v>
      </c>
      <c r="AH20" s="3" t="s">
        <v>27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27500</v>
      </c>
      <c r="AP20" s="3">
        <v>0</v>
      </c>
      <c r="AQ20" s="3">
        <v>61900</v>
      </c>
      <c r="AS20" s="3" t="s">
        <v>27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80600</v>
      </c>
    </row>
    <row r="21" spans="1:54" ht="15.75" x14ac:dyDescent="0.25">
      <c r="A21" s="2" t="s">
        <v>28</v>
      </c>
      <c r="B21" s="2"/>
      <c r="C21" s="2">
        <v>159900</v>
      </c>
      <c r="D21" s="2">
        <v>0</v>
      </c>
      <c r="E21" s="2">
        <v>0</v>
      </c>
      <c r="F21" s="2">
        <v>0</v>
      </c>
      <c r="G21" s="2"/>
      <c r="H21" s="2">
        <v>82700</v>
      </c>
      <c r="I21" s="2"/>
      <c r="J21" s="2">
        <v>1130</v>
      </c>
      <c r="L21" s="3" t="s">
        <v>28</v>
      </c>
      <c r="M21" s="3"/>
      <c r="N21" s="3">
        <v>182400</v>
      </c>
      <c r="O21" s="3">
        <v>0</v>
      </c>
      <c r="P21" s="3">
        <v>0</v>
      </c>
      <c r="Q21" s="3">
        <v>0</v>
      </c>
      <c r="R21" s="3"/>
      <c r="S21" s="3">
        <v>80200</v>
      </c>
      <c r="T21" s="3"/>
      <c r="U21" s="3"/>
      <c r="W21" s="3" t="s">
        <v>28</v>
      </c>
      <c r="X21" s="3"/>
      <c r="Y21" s="3">
        <v>170500</v>
      </c>
      <c r="Z21" s="3">
        <v>0</v>
      </c>
      <c r="AA21" s="3">
        <v>0</v>
      </c>
      <c r="AB21" s="3">
        <v>0</v>
      </c>
      <c r="AC21" s="3"/>
      <c r="AD21" s="3">
        <v>92700</v>
      </c>
      <c r="AE21" s="3"/>
      <c r="AF21" s="3"/>
      <c r="AH21" s="3" t="s">
        <v>28</v>
      </c>
      <c r="AI21" s="3">
        <v>0</v>
      </c>
      <c r="AJ21" s="3">
        <v>168600</v>
      </c>
      <c r="AK21" s="3">
        <v>0</v>
      </c>
      <c r="AL21" s="3">
        <v>0</v>
      </c>
      <c r="AM21" s="3">
        <v>0</v>
      </c>
      <c r="AN21" s="3">
        <v>830</v>
      </c>
      <c r="AO21" s="3">
        <v>89500</v>
      </c>
      <c r="AP21" s="3">
        <v>0</v>
      </c>
      <c r="AQ21" s="3">
        <v>0</v>
      </c>
      <c r="AS21" s="3" t="s">
        <v>28</v>
      </c>
      <c r="AT21" s="3">
        <v>0</v>
      </c>
      <c r="AU21" s="3">
        <v>185300</v>
      </c>
      <c r="AV21" s="3">
        <v>0</v>
      </c>
      <c r="AW21" s="3">
        <v>0</v>
      </c>
      <c r="AX21" s="3">
        <v>0</v>
      </c>
      <c r="AY21" s="3">
        <v>0</v>
      </c>
      <c r="AZ21" s="3">
        <v>76500</v>
      </c>
      <c r="BA21" s="3">
        <v>0</v>
      </c>
      <c r="BB21" s="3">
        <v>0</v>
      </c>
    </row>
    <row r="22" spans="1:54" ht="15.75" x14ac:dyDescent="0.25">
      <c r="A22" s="2" t="s">
        <v>29</v>
      </c>
      <c r="B22" s="2"/>
      <c r="C22" s="2">
        <v>34500</v>
      </c>
      <c r="D22" s="2">
        <v>0</v>
      </c>
      <c r="E22" s="2">
        <v>0</v>
      </c>
      <c r="F22" s="2">
        <v>0</v>
      </c>
      <c r="G22" s="2"/>
      <c r="H22" s="2"/>
      <c r="I22" s="2"/>
      <c r="J22" s="2">
        <v>2100</v>
      </c>
      <c r="L22" s="3" t="s">
        <v>29</v>
      </c>
      <c r="M22" s="3"/>
      <c r="N22" s="3">
        <v>118300</v>
      </c>
      <c r="O22" s="3">
        <v>0</v>
      </c>
      <c r="P22" s="3">
        <v>0</v>
      </c>
      <c r="Q22" s="3">
        <v>0</v>
      </c>
      <c r="R22" s="3">
        <v>10100</v>
      </c>
      <c r="S22" s="3">
        <v>13700</v>
      </c>
      <c r="T22" s="3"/>
      <c r="U22" s="3">
        <v>33600</v>
      </c>
      <c r="W22" s="3" t="s">
        <v>29</v>
      </c>
      <c r="X22" s="3"/>
      <c r="Y22" s="3">
        <v>104200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/>
      <c r="AF22" s="3">
        <v>39100</v>
      </c>
      <c r="AH22" s="3" t="s">
        <v>29</v>
      </c>
      <c r="AI22" s="3">
        <v>0</v>
      </c>
      <c r="AJ22" s="3">
        <v>79000</v>
      </c>
      <c r="AK22" s="3">
        <v>0</v>
      </c>
      <c r="AL22" s="3">
        <v>0</v>
      </c>
      <c r="AM22" s="3">
        <v>0</v>
      </c>
      <c r="AN22" s="3">
        <v>0</v>
      </c>
      <c r="AO22" s="3">
        <v>12700</v>
      </c>
      <c r="AP22" s="3">
        <v>0</v>
      </c>
      <c r="AQ22" s="3">
        <v>33700</v>
      </c>
      <c r="AS22" s="3" t="s">
        <v>29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11400</v>
      </c>
      <c r="BA22" s="3">
        <v>0</v>
      </c>
      <c r="BB22" s="3">
        <v>42400</v>
      </c>
    </row>
    <row r="23" spans="1:54" ht="15.75" x14ac:dyDescent="0.25">
      <c r="A23" s="2" t="s">
        <v>30</v>
      </c>
      <c r="B23" s="2"/>
      <c r="C23" s="2">
        <v>38400</v>
      </c>
      <c r="D23" s="2">
        <v>0</v>
      </c>
      <c r="E23" s="2">
        <v>0</v>
      </c>
      <c r="F23" s="2">
        <v>0</v>
      </c>
      <c r="G23" s="2"/>
      <c r="H23" s="2">
        <v>24900</v>
      </c>
      <c r="I23" s="2"/>
      <c r="J23" s="2">
        <v>970</v>
      </c>
      <c r="L23" s="3" t="s">
        <v>30</v>
      </c>
      <c r="M23" s="3"/>
      <c r="N23" s="3">
        <v>104200</v>
      </c>
      <c r="O23" s="3">
        <v>0</v>
      </c>
      <c r="P23" s="3">
        <v>0</v>
      </c>
      <c r="Q23" s="3">
        <v>0</v>
      </c>
      <c r="R23" s="3">
        <v>1870</v>
      </c>
      <c r="S23" s="3">
        <v>52600</v>
      </c>
      <c r="T23" s="3"/>
      <c r="U23" s="3">
        <v>11900</v>
      </c>
      <c r="W23" s="3" t="s">
        <v>30</v>
      </c>
      <c r="X23" s="3"/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/>
      <c r="AF23" s="3">
        <v>11900</v>
      </c>
      <c r="AH23" s="3" t="s">
        <v>30</v>
      </c>
      <c r="AI23" s="3">
        <v>0</v>
      </c>
      <c r="AJ23" s="3">
        <v>94400</v>
      </c>
      <c r="AK23" s="3">
        <v>0</v>
      </c>
      <c r="AL23" s="3">
        <v>0</v>
      </c>
      <c r="AM23" s="3">
        <v>0</v>
      </c>
      <c r="AN23" s="3">
        <v>1970</v>
      </c>
      <c r="AO23" s="3">
        <v>64500</v>
      </c>
      <c r="AP23" s="3">
        <v>0</v>
      </c>
      <c r="AQ23" s="3">
        <v>11100</v>
      </c>
      <c r="AS23" s="3" t="s">
        <v>30</v>
      </c>
      <c r="AT23" s="3">
        <v>0</v>
      </c>
      <c r="AU23" s="3">
        <v>92200</v>
      </c>
      <c r="AV23" s="3">
        <v>0</v>
      </c>
      <c r="AW23" s="3">
        <v>0</v>
      </c>
      <c r="AX23" s="3">
        <v>0</v>
      </c>
      <c r="AY23" s="3">
        <v>0</v>
      </c>
      <c r="AZ23" s="3">
        <v>59500</v>
      </c>
      <c r="BA23" s="3">
        <v>0</v>
      </c>
      <c r="BB23" s="3">
        <v>0</v>
      </c>
    </row>
    <row r="24" spans="1:54" ht="15.75" x14ac:dyDescent="0.25">
      <c r="A24" s="2" t="s">
        <v>33</v>
      </c>
      <c r="B24" s="2">
        <f>SUM(B2:B23)</f>
        <v>15900</v>
      </c>
      <c r="C24" s="2">
        <f t="shared" ref="C24:J24" si="0">SUM(C2:C23)</f>
        <v>1832230</v>
      </c>
      <c r="D24" s="2">
        <f t="shared" si="0"/>
        <v>0</v>
      </c>
      <c r="E24" s="2">
        <f t="shared" si="0"/>
        <v>1140</v>
      </c>
      <c r="F24" s="2">
        <f t="shared" si="0"/>
        <v>1250</v>
      </c>
      <c r="G24" s="2">
        <f t="shared" si="0"/>
        <v>300</v>
      </c>
      <c r="H24" s="2">
        <f t="shared" si="0"/>
        <v>543900</v>
      </c>
      <c r="I24" s="2">
        <f t="shared" si="0"/>
        <v>3900</v>
      </c>
      <c r="J24" s="2">
        <f t="shared" si="0"/>
        <v>41990</v>
      </c>
      <c r="L24" s="2" t="s">
        <v>33</v>
      </c>
      <c r="M24" s="2">
        <f>SUM(M2:M23)</f>
        <v>0</v>
      </c>
      <c r="N24" s="2">
        <f t="shared" ref="N24" si="1">SUM(N2:N23)</f>
        <v>3155300</v>
      </c>
      <c r="O24" s="2">
        <f t="shared" ref="O24" si="2">SUM(O2:O23)</f>
        <v>0</v>
      </c>
      <c r="P24" s="2">
        <f t="shared" ref="P24" si="3">SUM(P2:P23)</f>
        <v>0</v>
      </c>
      <c r="Q24" s="2">
        <f t="shared" ref="Q24" si="4">SUM(Q2:Q23)</f>
        <v>0</v>
      </c>
      <c r="R24" s="2">
        <f t="shared" ref="R24" si="5">SUM(R2:R23)</f>
        <v>43320</v>
      </c>
      <c r="S24" s="2">
        <f t="shared" ref="S24" si="6">SUM(S2:S23)</f>
        <v>935570</v>
      </c>
      <c r="T24" s="2">
        <f t="shared" ref="T24" si="7">SUM(T2:T23)</f>
        <v>0</v>
      </c>
      <c r="U24" s="2">
        <f t="shared" ref="U24" si="8">SUM(U2:U23)</f>
        <v>372540</v>
      </c>
      <c r="W24" s="2" t="s">
        <v>33</v>
      </c>
      <c r="X24" s="2">
        <f>SUM(X2:X23)</f>
        <v>0</v>
      </c>
      <c r="Y24" s="2">
        <f t="shared" ref="Y24" si="9">SUM(Y2:Y23)</f>
        <v>2296500</v>
      </c>
      <c r="Z24" s="2">
        <f t="shared" ref="Z24" si="10">SUM(Z2:Z23)</f>
        <v>0</v>
      </c>
      <c r="AA24" s="2">
        <f t="shared" ref="AA24" si="11">SUM(AA2:AA23)</f>
        <v>0</v>
      </c>
      <c r="AB24" s="2">
        <f t="shared" ref="AB24" si="12">SUM(AB2:AB23)</f>
        <v>0</v>
      </c>
      <c r="AC24" s="2">
        <f t="shared" ref="AC24" si="13">SUM(AC2:AC23)</f>
        <v>8130</v>
      </c>
      <c r="AD24" s="2">
        <f t="shared" ref="AD24" si="14">SUM(AD2:AD23)</f>
        <v>855200</v>
      </c>
      <c r="AE24" s="2">
        <f t="shared" ref="AE24" si="15">SUM(AE2:AE23)</f>
        <v>0</v>
      </c>
      <c r="AF24" s="2">
        <f t="shared" ref="AF24" si="16">SUM(AF2:AF23)</f>
        <v>339530</v>
      </c>
      <c r="AH24" s="2" t="s">
        <v>33</v>
      </c>
      <c r="AI24" s="2">
        <f>SUM(AI2:AI23)</f>
        <v>0</v>
      </c>
      <c r="AJ24" s="2">
        <f t="shared" ref="AJ24" si="17">SUM(AJ2:AJ23)</f>
        <v>2378300</v>
      </c>
      <c r="AK24" s="2">
        <f t="shared" ref="AK24" si="18">SUM(AK2:AK23)</f>
        <v>0</v>
      </c>
      <c r="AL24" s="2">
        <f t="shared" ref="AL24" si="19">SUM(AL2:AL23)</f>
        <v>0</v>
      </c>
      <c r="AM24" s="2">
        <f t="shared" ref="AM24" si="20">SUM(AM2:AM23)</f>
        <v>0</v>
      </c>
      <c r="AN24" s="2">
        <f t="shared" ref="AN24" si="21">SUM(AN2:AN23)</f>
        <v>6230</v>
      </c>
      <c r="AO24" s="2">
        <f t="shared" ref="AO24" si="22">SUM(AO2:AO23)</f>
        <v>1003700</v>
      </c>
      <c r="AP24" s="2">
        <f t="shared" ref="AP24" si="23">SUM(AP2:AP23)</f>
        <v>0</v>
      </c>
      <c r="AQ24" s="2">
        <f t="shared" ref="AQ24" si="24">SUM(AQ2:AQ23)</f>
        <v>334730</v>
      </c>
      <c r="AS24" s="2" t="s">
        <v>33</v>
      </c>
      <c r="AT24" s="2">
        <f>SUM(AT2:AT23)</f>
        <v>0</v>
      </c>
      <c r="AU24" s="2">
        <f t="shared" ref="AU24" si="25">SUM(AU2:AU23)</f>
        <v>2200700</v>
      </c>
      <c r="AV24" s="2">
        <f t="shared" ref="AV24" si="26">SUM(AV2:AV23)</f>
        <v>0</v>
      </c>
      <c r="AW24" s="2">
        <f t="shared" ref="AW24" si="27">SUM(AW2:AW23)</f>
        <v>0</v>
      </c>
      <c r="AX24" s="2">
        <f t="shared" ref="AX24" si="28">SUM(AX2:AX23)</f>
        <v>1030</v>
      </c>
      <c r="AY24" s="2">
        <f t="shared" ref="AY24" si="29">SUM(AY2:AY23)</f>
        <v>33460</v>
      </c>
      <c r="AZ24" s="2">
        <f t="shared" ref="AZ24" si="30">SUM(AZ2:AZ23)</f>
        <v>881330</v>
      </c>
      <c r="BA24" s="2">
        <f t="shared" ref="BA24" si="31">SUM(BA2:BA23)</f>
        <v>0</v>
      </c>
      <c r="BB24" s="2">
        <f t="shared" ref="BB24" si="32">SUM(BB2:BB23)</f>
        <v>379530</v>
      </c>
    </row>
    <row r="26" spans="1:54" ht="22.5" customHeight="1" x14ac:dyDescent="0.25">
      <c r="A26" s="8" t="s">
        <v>31</v>
      </c>
      <c r="B26" s="2" t="s">
        <v>0</v>
      </c>
      <c r="C26" s="2" t="s">
        <v>1</v>
      </c>
      <c r="D26" s="2" t="s">
        <v>2</v>
      </c>
      <c r="E26" s="2" t="s">
        <v>3</v>
      </c>
      <c r="F26" s="2" t="s">
        <v>4</v>
      </c>
      <c r="G26" s="2" t="s">
        <v>5</v>
      </c>
      <c r="H26" s="2" t="s">
        <v>6</v>
      </c>
      <c r="I26" s="2" t="s">
        <v>7</v>
      </c>
      <c r="J26" s="2" t="s">
        <v>8</v>
      </c>
      <c r="L26" s="7" t="s">
        <v>37</v>
      </c>
      <c r="M26" s="2" t="s">
        <v>0</v>
      </c>
      <c r="N26" s="2" t="s">
        <v>1</v>
      </c>
      <c r="O26" s="2" t="s">
        <v>2</v>
      </c>
      <c r="P26" s="2" t="s">
        <v>3</v>
      </c>
      <c r="Q26" s="2" t="s">
        <v>4</v>
      </c>
      <c r="R26" s="2" t="s">
        <v>5</v>
      </c>
      <c r="S26" s="2" t="s">
        <v>6</v>
      </c>
      <c r="T26" s="2" t="s">
        <v>7</v>
      </c>
      <c r="U26" s="2" t="s">
        <v>8</v>
      </c>
      <c r="W26" s="6" t="s">
        <v>32</v>
      </c>
      <c r="X26" s="2" t="s">
        <v>0</v>
      </c>
      <c r="Y26" s="2" t="s">
        <v>1</v>
      </c>
      <c r="Z26" s="2" t="s">
        <v>2</v>
      </c>
      <c r="AA26" s="2" t="s">
        <v>3</v>
      </c>
      <c r="AB26" s="2" t="s">
        <v>4</v>
      </c>
      <c r="AC26" s="2" t="s">
        <v>5</v>
      </c>
      <c r="AD26" s="2" t="s">
        <v>6</v>
      </c>
      <c r="AE26" s="2" t="s">
        <v>7</v>
      </c>
      <c r="AF26" s="2" t="s">
        <v>8</v>
      </c>
      <c r="AH26" s="9" t="s">
        <v>39</v>
      </c>
      <c r="AI26" s="2" t="s">
        <v>0</v>
      </c>
      <c r="AJ26" s="2" t="s">
        <v>1</v>
      </c>
      <c r="AK26" s="2" t="s">
        <v>2</v>
      </c>
      <c r="AL26" s="2" t="s">
        <v>3</v>
      </c>
      <c r="AM26" s="2" t="s">
        <v>4</v>
      </c>
      <c r="AN26" s="2" t="s">
        <v>5</v>
      </c>
      <c r="AO26" s="2" t="s">
        <v>6</v>
      </c>
      <c r="AP26" s="2" t="s">
        <v>7</v>
      </c>
      <c r="AQ26" s="2" t="s">
        <v>8</v>
      </c>
    </row>
    <row r="27" spans="1:54" ht="15.75" x14ac:dyDescent="0.25">
      <c r="A27" s="2" t="s">
        <v>9</v>
      </c>
      <c r="B27" s="2">
        <f>AVERAGE(B2,M2,X2,AI2,AT2)</f>
        <v>0</v>
      </c>
      <c r="C27" s="2">
        <f>AVERAGE(C2,N2,Y2,AJ2,AU2)</f>
        <v>172200</v>
      </c>
      <c r="D27" s="2">
        <f t="shared" ref="C27:J32" si="33">AVERAGE(D2,O2,Z2,AK2,AV2)</f>
        <v>0</v>
      </c>
      <c r="E27" s="2">
        <f t="shared" si="33"/>
        <v>0</v>
      </c>
      <c r="F27" s="2">
        <f t="shared" si="33"/>
        <v>0</v>
      </c>
      <c r="G27" s="2">
        <f t="shared" si="33"/>
        <v>0</v>
      </c>
      <c r="H27" s="2">
        <f t="shared" si="33"/>
        <v>87500</v>
      </c>
      <c r="I27" s="2">
        <f t="shared" si="33"/>
        <v>0</v>
      </c>
      <c r="J27" s="2">
        <f t="shared" si="33"/>
        <v>868</v>
      </c>
      <c r="L27" s="2" t="s">
        <v>9</v>
      </c>
      <c r="M27" s="2">
        <f>AVERAGE(M2,X2,AI2,AT2)</f>
        <v>0</v>
      </c>
      <c r="N27" s="2">
        <f t="shared" ref="N27:U42" si="34">AVERAGE(N2,Y2,AJ2,AU2)</f>
        <v>176275</v>
      </c>
      <c r="O27" s="2">
        <f>AVERAGE(O2,Z2,AK2,AV2)</f>
        <v>0</v>
      </c>
      <c r="P27" s="2">
        <f t="shared" si="34"/>
        <v>0</v>
      </c>
      <c r="Q27" s="2">
        <f>AVERAGE(Q2,AB2,AM2,AX2)</f>
        <v>0</v>
      </c>
      <c r="R27" s="2">
        <f t="shared" si="34"/>
        <v>0</v>
      </c>
      <c r="S27" s="2">
        <f t="shared" si="34"/>
        <v>89425</v>
      </c>
      <c r="T27" s="2">
        <f t="shared" si="34"/>
        <v>0</v>
      </c>
      <c r="U27" s="2">
        <f>AVERAGE(U2,AF2,AQ2,BB2)</f>
        <v>1085</v>
      </c>
      <c r="W27" s="2" t="s">
        <v>9</v>
      </c>
      <c r="X27" s="2">
        <f t="shared" ref="X27:X48" si="35">AVERAGE(X2,AI2,AT2)</f>
        <v>0</v>
      </c>
      <c r="Y27" s="2">
        <f t="shared" ref="Y27:Y48" si="36">AVERAGE(Y2,AJ2,AU2)</f>
        <v>173066.66666666666</v>
      </c>
      <c r="Z27" s="2">
        <f t="shared" ref="Z27:Z48" si="37">AVERAGE(Z2,AK2,AV2)</f>
        <v>0</v>
      </c>
      <c r="AA27" s="2">
        <f t="shared" ref="AA27:AA48" si="38">AVERAGE(AA2,AL2,AW2)</f>
        <v>0</v>
      </c>
      <c r="AB27" s="2">
        <f t="shared" ref="AB27:AB48" si="39">AVERAGE(AB2,AM2,AX2)</f>
        <v>0</v>
      </c>
      <c r="AC27" s="2">
        <f t="shared" ref="AC27:AC48" si="40">AVERAGE(AC2,AN2,AY2)</f>
        <v>0</v>
      </c>
      <c r="AD27" s="2">
        <f t="shared" ref="AD27:AD48" si="41">AVERAGE(AD2,AO2,AZ2)</f>
        <v>92066.666666666672</v>
      </c>
      <c r="AE27" s="2">
        <f t="shared" ref="AE27:AE48" si="42">AVERAGE(AE2,AP2,BA2)</f>
        <v>0</v>
      </c>
      <c r="AF27" s="2">
        <f t="shared" ref="AF27:AF48" si="43">AVERAGE(AF2,AQ2,BB2)</f>
        <v>820</v>
      </c>
      <c r="AH27" s="2" t="s">
        <v>9</v>
      </c>
      <c r="AI27" s="2">
        <f>AVERAGE(AI2,AT2)</f>
        <v>0</v>
      </c>
      <c r="AJ27" s="2">
        <f t="shared" ref="AJ27:AQ42" si="44">AVERAGE(AJ2,AU2)</f>
        <v>173350</v>
      </c>
      <c r="AK27" s="2">
        <f t="shared" si="44"/>
        <v>0</v>
      </c>
      <c r="AL27" s="2">
        <f t="shared" si="44"/>
        <v>0</v>
      </c>
      <c r="AM27" s="2">
        <f t="shared" si="44"/>
        <v>0</v>
      </c>
      <c r="AN27" s="2">
        <f t="shared" si="44"/>
        <v>0</v>
      </c>
      <c r="AO27" s="2">
        <f t="shared" si="44"/>
        <v>91200</v>
      </c>
      <c r="AP27" s="2">
        <f t="shared" si="44"/>
        <v>0</v>
      </c>
      <c r="AQ27" s="2">
        <f t="shared" si="44"/>
        <v>0</v>
      </c>
    </row>
    <row r="28" spans="1:54" ht="15.75" x14ac:dyDescent="0.25">
      <c r="A28" s="2" t="s">
        <v>10</v>
      </c>
      <c r="B28" s="2">
        <f t="shared" ref="B28:B48" si="45">AVERAGE(B3,M3,X3,AI3,AT3)</f>
        <v>0</v>
      </c>
      <c r="C28" s="2">
        <f t="shared" si="33"/>
        <v>195680</v>
      </c>
      <c r="D28" s="2">
        <f t="shared" si="33"/>
        <v>0</v>
      </c>
      <c r="E28" s="2">
        <f t="shared" si="33"/>
        <v>0</v>
      </c>
      <c r="F28" s="2">
        <f t="shared" si="33"/>
        <v>0</v>
      </c>
      <c r="G28" s="2">
        <f t="shared" si="33"/>
        <v>0</v>
      </c>
      <c r="H28" s="2">
        <f t="shared" si="33"/>
        <v>82000</v>
      </c>
      <c r="I28" s="2">
        <f t="shared" si="33"/>
        <v>0</v>
      </c>
      <c r="J28" s="2">
        <f t="shared" si="33"/>
        <v>1612</v>
      </c>
      <c r="L28" s="2" t="s">
        <v>10</v>
      </c>
      <c r="M28" s="2">
        <f t="shared" ref="M28:M49" si="46">AVERAGE(M3,X3,AI3,AT3)</f>
        <v>0</v>
      </c>
      <c r="N28" s="2">
        <f t="shared" si="34"/>
        <v>204975</v>
      </c>
      <c r="O28" s="2">
        <f t="shared" si="34"/>
        <v>0</v>
      </c>
      <c r="P28" s="2">
        <f t="shared" si="34"/>
        <v>0</v>
      </c>
      <c r="Q28" s="2">
        <f t="shared" si="34"/>
        <v>0</v>
      </c>
      <c r="R28" s="2">
        <f t="shared" si="34"/>
        <v>0</v>
      </c>
      <c r="S28" s="2">
        <f t="shared" si="34"/>
        <v>82800</v>
      </c>
      <c r="T28" s="2">
        <f t="shared" si="34"/>
        <v>0</v>
      </c>
      <c r="U28" s="2">
        <f t="shared" si="34"/>
        <v>1427.5</v>
      </c>
      <c r="W28" s="2" t="s">
        <v>10</v>
      </c>
      <c r="X28" s="2">
        <f t="shared" si="35"/>
        <v>0</v>
      </c>
      <c r="Y28" s="2">
        <f t="shared" si="36"/>
        <v>204466.66666666666</v>
      </c>
      <c r="Z28" s="2">
        <f t="shared" si="37"/>
        <v>0</v>
      </c>
      <c r="AA28" s="2">
        <f t="shared" si="38"/>
        <v>0</v>
      </c>
      <c r="AB28" s="2">
        <f t="shared" si="39"/>
        <v>0</v>
      </c>
      <c r="AC28" s="2">
        <f t="shared" si="40"/>
        <v>0</v>
      </c>
      <c r="AD28" s="2">
        <f t="shared" si="41"/>
        <v>83533.333333333328</v>
      </c>
      <c r="AE28" s="2">
        <f t="shared" si="42"/>
        <v>0</v>
      </c>
      <c r="AF28" s="2">
        <f t="shared" si="43"/>
        <v>1516.6666666666667</v>
      </c>
      <c r="AH28" s="2" t="s">
        <v>10</v>
      </c>
      <c r="AI28" s="2">
        <f t="shared" ref="AI28:AI48" si="47">AVERAGE(AI3,AT3)</f>
        <v>0</v>
      </c>
      <c r="AJ28" s="2">
        <f t="shared" si="44"/>
        <v>203450</v>
      </c>
      <c r="AK28" s="2">
        <f t="shared" si="44"/>
        <v>0</v>
      </c>
      <c r="AL28" s="2">
        <f t="shared" si="44"/>
        <v>0</v>
      </c>
      <c r="AM28" s="2">
        <f t="shared" si="44"/>
        <v>0</v>
      </c>
      <c r="AN28" s="2">
        <f t="shared" si="44"/>
        <v>0</v>
      </c>
      <c r="AO28" s="2">
        <f t="shared" si="44"/>
        <v>85000</v>
      </c>
      <c r="AP28" s="2">
        <f t="shared" si="44"/>
        <v>0</v>
      </c>
      <c r="AQ28" s="2">
        <f>AVERAGE(AQ3,BB3)</f>
        <v>1695</v>
      </c>
    </row>
    <row r="29" spans="1:54" ht="15.75" x14ac:dyDescent="0.25">
      <c r="A29" s="2" t="s">
        <v>11</v>
      </c>
      <c r="B29" s="2">
        <f t="shared" si="45"/>
        <v>0</v>
      </c>
      <c r="C29" s="2">
        <f t="shared" si="33"/>
        <v>146520</v>
      </c>
      <c r="D29" s="2">
        <f t="shared" si="33"/>
        <v>0</v>
      </c>
      <c r="E29" s="2">
        <f t="shared" si="33"/>
        <v>0</v>
      </c>
      <c r="F29" s="2">
        <f t="shared" si="33"/>
        <v>0</v>
      </c>
      <c r="G29" s="2">
        <f t="shared" si="33"/>
        <v>1448</v>
      </c>
      <c r="H29" s="2">
        <f t="shared" si="33"/>
        <v>9420</v>
      </c>
      <c r="I29" s="2">
        <f t="shared" si="33"/>
        <v>300</v>
      </c>
      <c r="J29" s="2">
        <f t="shared" si="33"/>
        <v>24240</v>
      </c>
      <c r="L29" s="2" t="s">
        <v>11</v>
      </c>
      <c r="M29" s="2">
        <f t="shared" si="46"/>
        <v>0</v>
      </c>
      <c r="N29" s="2">
        <f t="shared" si="34"/>
        <v>151625</v>
      </c>
      <c r="O29" s="2">
        <f t="shared" si="34"/>
        <v>0</v>
      </c>
      <c r="P29" s="2">
        <f t="shared" si="34"/>
        <v>0</v>
      </c>
      <c r="Q29" s="2">
        <f t="shared" si="34"/>
        <v>0</v>
      </c>
      <c r="R29" s="2">
        <f t="shared" si="34"/>
        <v>1810</v>
      </c>
      <c r="S29" s="2">
        <f t="shared" si="34"/>
        <v>11775</v>
      </c>
      <c r="T29" s="2">
        <f t="shared" si="34"/>
        <v>0</v>
      </c>
      <c r="U29" s="2">
        <f t="shared" si="34"/>
        <v>27875</v>
      </c>
      <c r="W29" s="2" t="s">
        <v>11</v>
      </c>
      <c r="X29" s="2">
        <f t="shared" si="35"/>
        <v>0</v>
      </c>
      <c r="Y29" s="2">
        <f t="shared" si="36"/>
        <v>145466.66666666666</v>
      </c>
      <c r="Z29" s="2">
        <f t="shared" si="37"/>
        <v>0</v>
      </c>
      <c r="AA29" s="2">
        <f t="shared" si="38"/>
        <v>0</v>
      </c>
      <c r="AB29" s="2">
        <f t="shared" si="39"/>
        <v>0</v>
      </c>
      <c r="AC29" s="2">
        <f t="shared" si="40"/>
        <v>2413.3333333333335</v>
      </c>
      <c r="AD29" s="2">
        <f t="shared" si="41"/>
        <v>11366.666666666666</v>
      </c>
      <c r="AE29" s="2">
        <f t="shared" si="42"/>
        <v>0</v>
      </c>
      <c r="AF29" s="2">
        <f t="shared" si="43"/>
        <v>30333.333333333332</v>
      </c>
      <c r="AH29" s="2" t="s">
        <v>11</v>
      </c>
      <c r="AI29" s="2">
        <f t="shared" si="47"/>
        <v>0</v>
      </c>
      <c r="AJ29" s="2">
        <f t="shared" si="44"/>
        <v>138300</v>
      </c>
      <c r="AK29" s="2">
        <f t="shared" si="44"/>
        <v>0</v>
      </c>
      <c r="AL29" s="2">
        <f t="shared" si="44"/>
        <v>0</v>
      </c>
      <c r="AM29" s="2">
        <f t="shared" si="44"/>
        <v>0</v>
      </c>
      <c r="AN29" s="2">
        <f t="shared" si="44"/>
        <v>3620</v>
      </c>
      <c r="AO29" s="2">
        <f t="shared" si="44"/>
        <v>7450</v>
      </c>
      <c r="AP29" s="2">
        <f t="shared" si="44"/>
        <v>0</v>
      </c>
      <c r="AQ29" s="2">
        <f t="shared" si="44"/>
        <v>31700</v>
      </c>
    </row>
    <row r="30" spans="1:54" ht="15.75" x14ac:dyDescent="0.25">
      <c r="A30" s="2" t="s">
        <v>12</v>
      </c>
      <c r="B30" s="2">
        <f t="shared" si="45"/>
        <v>0</v>
      </c>
      <c r="C30" s="2">
        <f t="shared" si="33"/>
        <v>132580</v>
      </c>
      <c r="D30" s="2">
        <f t="shared" si="33"/>
        <v>0</v>
      </c>
      <c r="E30" s="2">
        <f t="shared" si="33"/>
        <v>0</v>
      </c>
      <c r="F30" s="2">
        <f t="shared" si="33"/>
        <v>0</v>
      </c>
      <c r="G30" s="2">
        <f t="shared" si="33"/>
        <v>1756.6666666666667</v>
      </c>
      <c r="H30" s="2">
        <f t="shared" si="33"/>
        <v>89620</v>
      </c>
      <c r="I30" s="2">
        <f t="shared" si="33"/>
        <v>0</v>
      </c>
      <c r="J30" s="2">
        <f t="shared" si="33"/>
        <v>614</v>
      </c>
      <c r="L30" s="2" t="s">
        <v>12</v>
      </c>
      <c r="M30" s="2">
        <f t="shared" si="46"/>
        <v>0</v>
      </c>
      <c r="N30" s="2">
        <f t="shared" si="34"/>
        <v>131175</v>
      </c>
      <c r="O30" s="2">
        <f t="shared" si="34"/>
        <v>0</v>
      </c>
      <c r="P30" s="2">
        <f t="shared" si="34"/>
        <v>0</v>
      </c>
      <c r="Q30" s="2">
        <f t="shared" si="34"/>
        <v>0</v>
      </c>
      <c r="R30" s="2">
        <f t="shared" si="34"/>
        <v>1756.6666666666667</v>
      </c>
      <c r="S30" s="2">
        <f t="shared" si="34"/>
        <v>91700</v>
      </c>
      <c r="T30" s="2">
        <f t="shared" si="34"/>
        <v>0</v>
      </c>
      <c r="U30" s="2">
        <f t="shared" si="34"/>
        <v>717.5</v>
      </c>
      <c r="W30" s="2" t="s">
        <v>12</v>
      </c>
      <c r="X30" s="2">
        <f t="shared" si="35"/>
        <v>0</v>
      </c>
      <c r="Y30" s="2">
        <f t="shared" si="36"/>
        <v>114000</v>
      </c>
      <c r="Z30" s="2">
        <f t="shared" si="37"/>
        <v>0</v>
      </c>
      <c r="AA30" s="2">
        <f t="shared" si="38"/>
        <v>0</v>
      </c>
      <c r="AB30" s="2">
        <f t="shared" si="39"/>
        <v>0</v>
      </c>
      <c r="AC30" s="2">
        <f t="shared" si="40"/>
        <v>1756.6666666666667</v>
      </c>
      <c r="AD30" s="2">
        <f t="shared" si="41"/>
        <v>94866.666666666672</v>
      </c>
      <c r="AE30" s="2">
        <f t="shared" si="42"/>
        <v>0</v>
      </c>
      <c r="AF30" s="2">
        <f t="shared" si="43"/>
        <v>640</v>
      </c>
      <c r="AH30" s="2" t="s">
        <v>12</v>
      </c>
      <c r="AI30" s="2">
        <f t="shared" si="47"/>
        <v>0</v>
      </c>
      <c r="AJ30" s="2">
        <f t="shared" si="44"/>
        <v>171000</v>
      </c>
      <c r="AK30" s="2">
        <f t="shared" si="44"/>
        <v>0</v>
      </c>
      <c r="AL30" s="2">
        <f t="shared" si="44"/>
        <v>0</v>
      </c>
      <c r="AM30" s="2">
        <f t="shared" si="44"/>
        <v>0</v>
      </c>
      <c r="AN30" s="2">
        <f t="shared" si="44"/>
        <v>855</v>
      </c>
      <c r="AO30" s="2">
        <f t="shared" si="44"/>
        <v>94850</v>
      </c>
      <c r="AP30" s="2">
        <f t="shared" si="44"/>
        <v>0</v>
      </c>
      <c r="AQ30" s="2">
        <f t="shared" si="44"/>
        <v>395</v>
      </c>
    </row>
    <row r="31" spans="1:54" ht="15.75" x14ac:dyDescent="0.25">
      <c r="A31" s="2" t="s">
        <v>13</v>
      </c>
      <c r="B31" s="2">
        <f t="shared" si="45"/>
        <v>0</v>
      </c>
      <c r="C31" s="2">
        <f t="shared" si="33"/>
        <v>151740</v>
      </c>
      <c r="D31" s="2">
        <f t="shared" si="33"/>
        <v>0</v>
      </c>
      <c r="E31" s="2">
        <f t="shared" si="33"/>
        <v>0</v>
      </c>
      <c r="F31" s="2">
        <f t="shared" si="33"/>
        <v>0</v>
      </c>
      <c r="G31" s="2">
        <f t="shared" si="33"/>
        <v>403.33333333333331</v>
      </c>
      <c r="H31" s="2">
        <f t="shared" si="33"/>
        <v>70380</v>
      </c>
      <c r="I31" s="2">
        <f t="shared" si="33"/>
        <v>0</v>
      </c>
      <c r="J31" s="2">
        <f t="shared" si="33"/>
        <v>1372.5</v>
      </c>
      <c r="L31" s="2" t="s">
        <v>13</v>
      </c>
      <c r="M31" s="2">
        <f t="shared" si="46"/>
        <v>0</v>
      </c>
      <c r="N31" s="2">
        <f t="shared" si="34"/>
        <v>143725</v>
      </c>
      <c r="O31" s="2">
        <f t="shared" si="34"/>
        <v>0</v>
      </c>
      <c r="P31" s="2">
        <f t="shared" si="34"/>
        <v>0</v>
      </c>
      <c r="Q31" s="2">
        <f t="shared" si="34"/>
        <v>0</v>
      </c>
      <c r="R31" s="2">
        <f t="shared" si="34"/>
        <v>403.33333333333331</v>
      </c>
      <c r="S31" s="2">
        <f t="shared" si="34"/>
        <v>70750</v>
      </c>
      <c r="T31" s="2">
        <f t="shared" si="34"/>
        <v>0</v>
      </c>
      <c r="U31" s="2">
        <f t="shared" si="34"/>
        <v>1372.5</v>
      </c>
      <c r="W31" s="2" t="s">
        <v>13</v>
      </c>
      <c r="X31" s="2">
        <f t="shared" si="35"/>
        <v>0</v>
      </c>
      <c r="Y31" s="2">
        <f t="shared" si="36"/>
        <v>123800</v>
      </c>
      <c r="Z31" s="2">
        <f t="shared" si="37"/>
        <v>0</v>
      </c>
      <c r="AA31" s="2">
        <f t="shared" si="38"/>
        <v>0</v>
      </c>
      <c r="AB31" s="2">
        <f t="shared" si="39"/>
        <v>0</v>
      </c>
      <c r="AC31" s="2">
        <f t="shared" si="40"/>
        <v>403.33333333333331</v>
      </c>
      <c r="AD31" s="2">
        <f t="shared" si="41"/>
        <v>73500</v>
      </c>
      <c r="AE31" s="2">
        <f t="shared" si="42"/>
        <v>0</v>
      </c>
      <c r="AF31" s="2">
        <f t="shared" si="43"/>
        <v>1386.6666666666667</v>
      </c>
      <c r="AH31" s="2" t="s">
        <v>13</v>
      </c>
      <c r="AI31" s="2">
        <f t="shared" si="47"/>
        <v>0</v>
      </c>
      <c r="AJ31" s="2">
        <f t="shared" si="44"/>
        <v>185700</v>
      </c>
      <c r="AK31" s="2">
        <f t="shared" si="44"/>
        <v>0</v>
      </c>
      <c r="AL31" s="2">
        <f t="shared" si="44"/>
        <v>0</v>
      </c>
      <c r="AM31" s="2">
        <f t="shared" si="44"/>
        <v>0</v>
      </c>
      <c r="AN31" s="2">
        <f t="shared" si="44"/>
        <v>0</v>
      </c>
      <c r="AO31" s="2">
        <f t="shared" si="44"/>
        <v>71850</v>
      </c>
      <c r="AP31" s="2">
        <f t="shared" si="44"/>
        <v>0</v>
      </c>
      <c r="AQ31" s="2">
        <f t="shared" si="44"/>
        <v>1495</v>
      </c>
    </row>
    <row r="32" spans="1:54" ht="15.75" x14ac:dyDescent="0.25">
      <c r="A32" s="2" t="s">
        <v>14</v>
      </c>
      <c r="B32" s="2">
        <f t="shared" si="45"/>
        <v>0</v>
      </c>
      <c r="C32" s="2">
        <f t="shared" si="33"/>
        <v>39786</v>
      </c>
      <c r="D32" s="2">
        <f t="shared" si="33"/>
        <v>0</v>
      </c>
      <c r="E32" s="2">
        <f t="shared" si="33"/>
        <v>380</v>
      </c>
      <c r="F32" s="2">
        <f t="shared" si="33"/>
        <v>0</v>
      </c>
      <c r="G32" s="2">
        <f t="shared" si="33"/>
        <v>0</v>
      </c>
      <c r="H32" s="2">
        <f t="shared" si="33"/>
        <v>347.5</v>
      </c>
      <c r="I32" s="2">
        <f t="shared" si="33"/>
        <v>200</v>
      </c>
      <c r="J32" s="2">
        <f t="shared" si="33"/>
        <v>41308</v>
      </c>
      <c r="L32" s="2" t="s">
        <v>14</v>
      </c>
      <c r="M32" s="2">
        <f t="shared" si="46"/>
        <v>0</v>
      </c>
      <c r="N32" s="2">
        <f t="shared" si="34"/>
        <v>43075</v>
      </c>
      <c r="O32" s="2">
        <f t="shared" si="34"/>
        <v>0</v>
      </c>
      <c r="P32" s="2">
        <f t="shared" si="34"/>
        <v>0</v>
      </c>
      <c r="Q32" s="2">
        <f t="shared" si="34"/>
        <v>0</v>
      </c>
      <c r="R32" s="2">
        <f t="shared" si="34"/>
        <v>0</v>
      </c>
      <c r="S32" s="2">
        <f t="shared" si="34"/>
        <v>347.5</v>
      </c>
      <c r="T32" s="2">
        <f t="shared" si="34"/>
        <v>0</v>
      </c>
      <c r="U32" s="2">
        <f t="shared" si="34"/>
        <v>51325</v>
      </c>
      <c r="W32" s="2" t="s">
        <v>14</v>
      </c>
      <c r="X32" s="2">
        <f t="shared" si="35"/>
        <v>0</v>
      </c>
      <c r="Y32" s="2">
        <f t="shared" si="36"/>
        <v>36533.333333333336</v>
      </c>
      <c r="Z32" s="2">
        <f t="shared" si="37"/>
        <v>0</v>
      </c>
      <c r="AA32" s="2">
        <f t="shared" si="38"/>
        <v>0</v>
      </c>
      <c r="AB32" s="2">
        <f t="shared" si="39"/>
        <v>0</v>
      </c>
      <c r="AC32" s="2">
        <f t="shared" si="40"/>
        <v>0</v>
      </c>
      <c r="AD32" s="2">
        <f t="shared" si="41"/>
        <v>0</v>
      </c>
      <c r="AE32" s="2">
        <f t="shared" si="42"/>
        <v>0</v>
      </c>
      <c r="AF32" s="2">
        <f t="shared" si="43"/>
        <v>49366.666666666664</v>
      </c>
      <c r="AH32" s="2" t="s">
        <v>14</v>
      </c>
      <c r="AI32" s="2">
        <f t="shared" si="47"/>
        <v>0</v>
      </c>
      <c r="AJ32" s="2">
        <f t="shared" si="44"/>
        <v>25000</v>
      </c>
      <c r="AK32" s="2">
        <f t="shared" si="44"/>
        <v>0</v>
      </c>
      <c r="AL32" s="2">
        <f t="shared" si="44"/>
        <v>0</v>
      </c>
      <c r="AM32" s="2">
        <f t="shared" si="44"/>
        <v>0</v>
      </c>
      <c r="AN32" s="2">
        <f t="shared" si="44"/>
        <v>0</v>
      </c>
      <c r="AO32" s="2">
        <f t="shared" si="44"/>
        <v>0</v>
      </c>
      <c r="AP32" s="2">
        <f t="shared" si="44"/>
        <v>0</v>
      </c>
      <c r="AQ32" s="2">
        <f t="shared" si="44"/>
        <v>49200</v>
      </c>
    </row>
    <row r="33" spans="1:43" ht="15.75" x14ac:dyDescent="0.25">
      <c r="A33" s="2" t="s">
        <v>15</v>
      </c>
      <c r="B33" s="2">
        <f>AVERAGE(B8,M8,X8,AI8,AT8)</f>
        <v>1533.3333333333333</v>
      </c>
      <c r="C33" s="2">
        <f t="shared" ref="C33:J48" si="48">AVERAGE(C8,N8,Y8,AJ8,AU8)</f>
        <v>78240</v>
      </c>
      <c r="D33" s="2">
        <f t="shared" si="48"/>
        <v>0</v>
      </c>
      <c r="E33" s="2">
        <f t="shared" si="48"/>
        <v>0</v>
      </c>
      <c r="F33" s="2">
        <f t="shared" si="48"/>
        <v>0</v>
      </c>
      <c r="G33" s="2">
        <f t="shared" si="48"/>
        <v>1595</v>
      </c>
      <c r="H33" s="2">
        <f t="shared" si="48"/>
        <v>1070</v>
      </c>
      <c r="I33" s="2">
        <f t="shared" si="48"/>
        <v>0</v>
      </c>
      <c r="J33" s="2">
        <f t="shared" si="48"/>
        <v>22460</v>
      </c>
      <c r="L33" s="2" t="s">
        <v>15</v>
      </c>
      <c r="M33" s="2">
        <f t="shared" si="46"/>
        <v>0</v>
      </c>
      <c r="N33" s="2">
        <f t="shared" si="34"/>
        <v>82500</v>
      </c>
      <c r="O33" s="2">
        <f t="shared" si="34"/>
        <v>0</v>
      </c>
      <c r="P33" s="2">
        <f t="shared" si="34"/>
        <v>0</v>
      </c>
      <c r="Q33" s="2">
        <f t="shared" si="34"/>
        <v>0</v>
      </c>
      <c r="R33" s="2">
        <f t="shared" si="34"/>
        <v>1595</v>
      </c>
      <c r="S33" s="2">
        <f t="shared" si="34"/>
        <v>1070</v>
      </c>
      <c r="T33" s="2">
        <f t="shared" si="34"/>
        <v>0</v>
      </c>
      <c r="U33" s="2">
        <f t="shared" si="34"/>
        <v>26750</v>
      </c>
      <c r="W33" s="2" t="s">
        <v>15</v>
      </c>
      <c r="X33" s="2">
        <f t="shared" si="35"/>
        <v>0</v>
      </c>
      <c r="Y33" s="2">
        <f t="shared" si="36"/>
        <v>78000</v>
      </c>
      <c r="Z33" s="2">
        <f t="shared" si="37"/>
        <v>0</v>
      </c>
      <c r="AA33" s="2">
        <f t="shared" si="38"/>
        <v>0</v>
      </c>
      <c r="AB33" s="2">
        <f t="shared" si="39"/>
        <v>0</v>
      </c>
      <c r="AC33" s="2">
        <f t="shared" si="40"/>
        <v>0</v>
      </c>
      <c r="AD33" s="2">
        <f t="shared" si="41"/>
        <v>0</v>
      </c>
      <c r="AE33" s="2">
        <f t="shared" si="42"/>
        <v>0</v>
      </c>
      <c r="AF33" s="2">
        <f t="shared" si="43"/>
        <v>27600</v>
      </c>
      <c r="AH33" s="2" t="s">
        <v>15</v>
      </c>
      <c r="AI33" s="2">
        <f t="shared" si="47"/>
        <v>0</v>
      </c>
      <c r="AJ33" s="2">
        <f t="shared" si="44"/>
        <v>71400</v>
      </c>
      <c r="AK33" s="2">
        <f t="shared" si="44"/>
        <v>0</v>
      </c>
      <c r="AL33" s="2">
        <f t="shared" si="44"/>
        <v>0</v>
      </c>
      <c r="AM33" s="2">
        <f t="shared" si="44"/>
        <v>0</v>
      </c>
      <c r="AN33" s="2">
        <f t="shared" si="44"/>
        <v>0</v>
      </c>
      <c r="AO33" s="2">
        <f t="shared" si="44"/>
        <v>0</v>
      </c>
      <c r="AP33" s="2">
        <f t="shared" si="44"/>
        <v>0</v>
      </c>
      <c r="AQ33" s="2">
        <f t="shared" si="44"/>
        <v>28200</v>
      </c>
    </row>
    <row r="34" spans="1:43" ht="15.75" x14ac:dyDescent="0.25">
      <c r="A34" s="2" t="s">
        <v>16</v>
      </c>
      <c r="B34" s="2">
        <f t="shared" si="45"/>
        <v>0</v>
      </c>
      <c r="C34" s="2">
        <f t="shared" si="48"/>
        <v>91420</v>
      </c>
      <c r="D34" s="2">
        <f t="shared" si="48"/>
        <v>0</v>
      </c>
      <c r="E34" s="2">
        <f t="shared" si="48"/>
        <v>0</v>
      </c>
      <c r="F34" s="2">
        <f t="shared" si="48"/>
        <v>0</v>
      </c>
      <c r="G34" s="2">
        <f t="shared" si="48"/>
        <v>0</v>
      </c>
      <c r="H34" s="2">
        <f t="shared" si="48"/>
        <v>56175</v>
      </c>
      <c r="I34" s="2">
        <f t="shared" si="48"/>
        <v>0</v>
      </c>
      <c r="J34" s="2">
        <f t="shared" si="48"/>
        <v>1720</v>
      </c>
      <c r="L34" s="2" t="s">
        <v>16</v>
      </c>
      <c r="M34" s="2">
        <f t="shared" si="46"/>
        <v>0</v>
      </c>
      <c r="N34" s="2">
        <f t="shared" si="34"/>
        <v>98275</v>
      </c>
      <c r="O34" s="2">
        <f t="shared" si="34"/>
        <v>0</v>
      </c>
      <c r="P34" s="2">
        <f t="shared" si="34"/>
        <v>0</v>
      </c>
      <c r="Q34" s="2">
        <f t="shared" si="34"/>
        <v>0</v>
      </c>
      <c r="R34" s="2">
        <f t="shared" si="34"/>
        <v>0</v>
      </c>
      <c r="S34" s="2">
        <f t="shared" si="34"/>
        <v>56175</v>
      </c>
      <c r="T34" s="2">
        <f t="shared" si="34"/>
        <v>0</v>
      </c>
      <c r="U34" s="2">
        <f t="shared" si="34"/>
        <v>1975</v>
      </c>
      <c r="W34" s="2" t="s">
        <v>16</v>
      </c>
      <c r="X34" s="2">
        <f t="shared" si="35"/>
        <v>0</v>
      </c>
      <c r="Y34" s="2">
        <f t="shared" si="36"/>
        <v>97000</v>
      </c>
      <c r="Z34" s="2">
        <f t="shared" si="37"/>
        <v>0</v>
      </c>
      <c r="AA34" s="2">
        <f t="shared" si="38"/>
        <v>0</v>
      </c>
      <c r="AB34" s="2">
        <f t="shared" si="39"/>
        <v>0</v>
      </c>
      <c r="AC34" s="2">
        <f t="shared" si="40"/>
        <v>0</v>
      </c>
      <c r="AD34" s="2">
        <f t="shared" si="41"/>
        <v>58066.666666666664</v>
      </c>
      <c r="AE34" s="2">
        <f t="shared" si="42"/>
        <v>0</v>
      </c>
      <c r="AF34" s="2">
        <f t="shared" si="43"/>
        <v>1303.3333333333333</v>
      </c>
      <c r="AH34" s="2" t="s">
        <v>16</v>
      </c>
      <c r="AI34" s="2">
        <f t="shared" si="47"/>
        <v>0</v>
      </c>
      <c r="AJ34" s="2">
        <f t="shared" si="44"/>
        <v>98000</v>
      </c>
      <c r="AK34" s="2">
        <f t="shared" si="44"/>
        <v>0</v>
      </c>
      <c r="AL34" s="2">
        <f t="shared" si="44"/>
        <v>0</v>
      </c>
      <c r="AM34" s="2">
        <f t="shared" si="44"/>
        <v>0</v>
      </c>
      <c r="AN34" s="2">
        <f t="shared" si="44"/>
        <v>0</v>
      </c>
      <c r="AO34" s="2">
        <f t="shared" si="44"/>
        <v>56950</v>
      </c>
      <c r="AP34" s="2">
        <f t="shared" si="44"/>
        <v>0</v>
      </c>
      <c r="AQ34" s="2">
        <f t="shared" si="44"/>
        <v>1955</v>
      </c>
    </row>
    <row r="35" spans="1:43" ht="15.75" x14ac:dyDescent="0.25">
      <c r="A35" s="2" t="s">
        <v>17</v>
      </c>
      <c r="B35" s="2">
        <f t="shared" si="45"/>
        <v>0</v>
      </c>
      <c r="C35" s="2">
        <f t="shared" si="48"/>
        <v>86325</v>
      </c>
      <c r="D35" s="2">
        <f t="shared" si="48"/>
        <v>0</v>
      </c>
      <c r="E35" s="2">
        <f t="shared" si="48"/>
        <v>0</v>
      </c>
      <c r="F35" s="2">
        <f t="shared" si="48"/>
        <v>206.66666666666666</v>
      </c>
      <c r="G35" s="2">
        <f t="shared" si="48"/>
        <v>0</v>
      </c>
      <c r="H35" s="2">
        <f t="shared" si="48"/>
        <v>12675</v>
      </c>
      <c r="I35" s="2">
        <f t="shared" si="48"/>
        <v>0</v>
      </c>
      <c r="J35" s="2">
        <f>AVERAGE(J10,U10,AF10,AQ10,BB10)</f>
        <v>10775</v>
      </c>
      <c r="L35" s="2" t="s">
        <v>17</v>
      </c>
      <c r="M35" s="2">
        <f t="shared" si="46"/>
        <v>0</v>
      </c>
      <c r="N35" s="2">
        <f t="shared" si="34"/>
        <v>86325</v>
      </c>
      <c r="O35" s="2">
        <f t="shared" si="34"/>
        <v>0</v>
      </c>
      <c r="P35" s="2">
        <f t="shared" si="34"/>
        <v>0</v>
      </c>
      <c r="Q35" s="2">
        <f t="shared" si="34"/>
        <v>0</v>
      </c>
      <c r="R35" s="2">
        <f t="shared" si="34"/>
        <v>0</v>
      </c>
      <c r="S35" s="2">
        <f t="shared" si="34"/>
        <v>12675</v>
      </c>
      <c r="T35" s="2">
        <f t="shared" si="34"/>
        <v>0</v>
      </c>
      <c r="U35" s="2">
        <f t="shared" si="34"/>
        <v>10775</v>
      </c>
      <c r="W35" s="2" t="s">
        <v>17</v>
      </c>
      <c r="X35" s="2">
        <f t="shared" si="35"/>
        <v>0</v>
      </c>
      <c r="Y35" s="2">
        <f t="shared" si="36"/>
        <v>72700</v>
      </c>
      <c r="Z35" s="2">
        <f t="shared" si="37"/>
        <v>0</v>
      </c>
      <c r="AA35" s="2">
        <f t="shared" si="38"/>
        <v>0</v>
      </c>
      <c r="AB35" s="2">
        <f t="shared" si="39"/>
        <v>0</v>
      </c>
      <c r="AC35" s="2">
        <f t="shared" si="40"/>
        <v>0</v>
      </c>
      <c r="AD35" s="2">
        <f t="shared" si="41"/>
        <v>7033.333333333333</v>
      </c>
      <c r="AE35" s="2">
        <f t="shared" si="42"/>
        <v>0</v>
      </c>
      <c r="AF35" s="2">
        <f t="shared" si="43"/>
        <v>7100</v>
      </c>
      <c r="AH35" s="2" t="s">
        <v>17</v>
      </c>
      <c r="AI35" s="2">
        <f t="shared" si="47"/>
        <v>0</v>
      </c>
      <c r="AJ35" s="2">
        <f t="shared" si="44"/>
        <v>48900</v>
      </c>
      <c r="AK35" s="2">
        <f t="shared" si="44"/>
        <v>0</v>
      </c>
      <c r="AL35" s="2">
        <f t="shared" si="44"/>
        <v>0</v>
      </c>
      <c r="AM35" s="2">
        <f t="shared" si="44"/>
        <v>0</v>
      </c>
      <c r="AN35" s="2">
        <f t="shared" si="44"/>
        <v>0</v>
      </c>
      <c r="AO35" s="2">
        <f t="shared" si="44"/>
        <v>10550</v>
      </c>
      <c r="AP35" s="2">
        <f t="shared" si="44"/>
        <v>0</v>
      </c>
      <c r="AQ35" s="2">
        <f t="shared" si="44"/>
        <v>10650</v>
      </c>
    </row>
    <row r="36" spans="1:43" ht="15.75" x14ac:dyDescent="0.25">
      <c r="A36" s="2" t="s">
        <v>18</v>
      </c>
      <c r="B36" s="2">
        <f t="shared" si="45"/>
        <v>0</v>
      </c>
      <c r="C36" s="2">
        <f t="shared" si="48"/>
        <v>105600</v>
      </c>
      <c r="D36" s="2">
        <f t="shared" si="48"/>
        <v>0</v>
      </c>
      <c r="E36" s="2">
        <f t="shared" si="48"/>
        <v>0</v>
      </c>
      <c r="F36" s="2">
        <f t="shared" si="48"/>
        <v>0</v>
      </c>
      <c r="G36" s="2">
        <f t="shared" si="48"/>
        <v>0</v>
      </c>
      <c r="H36" s="2">
        <f t="shared" si="48"/>
        <v>45850</v>
      </c>
      <c r="I36" s="2">
        <f t="shared" si="48"/>
        <v>0</v>
      </c>
      <c r="J36" s="2">
        <f t="shared" si="48"/>
        <v>20820</v>
      </c>
      <c r="L36" s="2" t="s">
        <v>18</v>
      </c>
      <c r="M36" s="2">
        <f t="shared" si="46"/>
        <v>0</v>
      </c>
      <c r="N36" s="2">
        <f t="shared" si="34"/>
        <v>123650</v>
      </c>
      <c r="O36" s="2">
        <f t="shared" si="34"/>
        <v>0</v>
      </c>
      <c r="P36" s="2">
        <f t="shared" si="34"/>
        <v>0</v>
      </c>
      <c r="Q36" s="2">
        <f t="shared" si="34"/>
        <v>0</v>
      </c>
      <c r="R36" s="2">
        <f t="shared" si="34"/>
        <v>0</v>
      </c>
      <c r="S36" s="2">
        <f t="shared" si="34"/>
        <v>45850</v>
      </c>
      <c r="T36" s="2">
        <f t="shared" si="34"/>
        <v>0</v>
      </c>
      <c r="U36" s="2">
        <f t="shared" si="34"/>
        <v>25500</v>
      </c>
      <c r="W36" s="2" t="s">
        <v>18</v>
      </c>
      <c r="X36" s="2">
        <f t="shared" si="35"/>
        <v>0</v>
      </c>
      <c r="Y36" s="2">
        <f t="shared" si="36"/>
        <v>117700</v>
      </c>
      <c r="Z36" s="2">
        <f t="shared" si="37"/>
        <v>0</v>
      </c>
      <c r="AA36" s="2">
        <f t="shared" si="38"/>
        <v>0</v>
      </c>
      <c r="AB36" s="2">
        <f t="shared" si="39"/>
        <v>0</v>
      </c>
      <c r="AC36" s="2">
        <f t="shared" si="40"/>
        <v>0</v>
      </c>
      <c r="AD36" s="2">
        <f t="shared" si="41"/>
        <v>45633.333333333336</v>
      </c>
      <c r="AE36" s="2">
        <f t="shared" si="42"/>
        <v>0</v>
      </c>
      <c r="AF36" s="2">
        <f t="shared" si="43"/>
        <v>26366.666666666668</v>
      </c>
      <c r="AH36" s="2" t="s">
        <v>18</v>
      </c>
      <c r="AI36" s="2">
        <f t="shared" si="47"/>
        <v>0</v>
      </c>
      <c r="AJ36" s="2">
        <f t="shared" si="44"/>
        <v>109600</v>
      </c>
      <c r="AK36" s="2">
        <f t="shared" si="44"/>
        <v>0</v>
      </c>
      <c r="AL36" s="2">
        <f t="shared" si="44"/>
        <v>0</v>
      </c>
      <c r="AM36" s="2">
        <f t="shared" si="44"/>
        <v>0</v>
      </c>
      <c r="AN36" s="2">
        <f t="shared" si="44"/>
        <v>0</v>
      </c>
      <c r="AO36" s="2">
        <f t="shared" si="44"/>
        <v>43850</v>
      </c>
      <c r="AP36" s="2">
        <f t="shared" si="44"/>
        <v>0</v>
      </c>
      <c r="AQ36" s="2">
        <f t="shared" si="44"/>
        <v>27450</v>
      </c>
    </row>
    <row r="37" spans="1:43" ht="15.75" x14ac:dyDescent="0.25">
      <c r="A37" s="2" t="s">
        <v>19</v>
      </c>
      <c r="B37" s="2">
        <f t="shared" si="45"/>
        <v>0</v>
      </c>
      <c r="C37" s="2">
        <f t="shared" si="48"/>
        <v>74300</v>
      </c>
      <c r="D37" s="2">
        <f t="shared" si="48"/>
        <v>0</v>
      </c>
      <c r="E37" s="2">
        <f t="shared" si="48"/>
        <v>0</v>
      </c>
      <c r="F37" s="2">
        <f t="shared" si="48"/>
        <v>0</v>
      </c>
      <c r="G37" s="2">
        <f t="shared" si="48"/>
        <v>0</v>
      </c>
      <c r="H37" s="2">
        <f t="shared" si="48"/>
        <v>26820</v>
      </c>
      <c r="I37" s="2">
        <f t="shared" si="48"/>
        <v>0</v>
      </c>
      <c r="J37" s="2">
        <f t="shared" si="48"/>
        <v>3710</v>
      </c>
      <c r="L37" s="2" t="s">
        <v>19</v>
      </c>
      <c r="M37" s="2">
        <f t="shared" si="46"/>
        <v>0</v>
      </c>
      <c r="N37" s="2">
        <f t="shared" si="34"/>
        <v>86475</v>
      </c>
      <c r="O37" s="2">
        <f t="shared" si="34"/>
        <v>0</v>
      </c>
      <c r="P37" s="2">
        <f t="shared" si="34"/>
        <v>0</v>
      </c>
      <c r="Q37" s="2">
        <f t="shared" si="34"/>
        <v>0</v>
      </c>
      <c r="R37" s="2">
        <f t="shared" si="34"/>
        <v>0</v>
      </c>
      <c r="S37" s="2">
        <f t="shared" si="34"/>
        <v>26725</v>
      </c>
      <c r="T37" s="2">
        <f t="shared" si="34"/>
        <v>0</v>
      </c>
      <c r="U37" s="2">
        <f t="shared" si="34"/>
        <v>4487.5</v>
      </c>
      <c r="W37" s="2" t="s">
        <v>19</v>
      </c>
      <c r="X37" s="2">
        <f t="shared" si="35"/>
        <v>0</v>
      </c>
      <c r="Y37" s="2">
        <f t="shared" si="36"/>
        <v>84433.333333333328</v>
      </c>
      <c r="Z37" s="2">
        <f t="shared" si="37"/>
        <v>0</v>
      </c>
      <c r="AA37" s="2">
        <f t="shared" si="38"/>
        <v>0</v>
      </c>
      <c r="AB37" s="2">
        <f t="shared" si="39"/>
        <v>0</v>
      </c>
      <c r="AC37" s="2">
        <f t="shared" si="40"/>
        <v>0</v>
      </c>
      <c r="AD37" s="2">
        <f t="shared" si="41"/>
        <v>24100</v>
      </c>
      <c r="AE37" s="2">
        <f t="shared" si="42"/>
        <v>0</v>
      </c>
      <c r="AF37" s="2">
        <f t="shared" si="43"/>
        <v>4450</v>
      </c>
      <c r="AH37" s="2" t="s">
        <v>19</v>
      </c>
      <c r="AI37" s="2">
        <f t="shared" si="47"/>
        <v>0</v>
      </c>
      <c r="AJ37" s="2">
        <f t="shared" si="44"/>
        <v>82650</v>
      </c>
      <c r="AK37" s="2">
        <f t="shared" si="44"/>
        <v>0</v>
      </c>
      <c r="AL37" s="2">
        <f t="shared" si="44"/>
        <v>0</v>
      </c>
      <c r="AM37" s="2">
        <f t="shared" si="44"/>
        <v>0</v>
      </c>
      <c r="AN37" s="2">
        <f t="shared" si="44"/>
        <v>0</v>
      </c>
      <c r="AO37" s="2">
        <f t="shared" si="44"/>
        <v>16000</v>
      </c>
      <c r="AP37" s="2">
        <f t="shared" si="44"/>
        <v>0</v>
      </c>
      <c r="AQ37" s="2">
        <f t="shared" si="44"/>
        <v>4225</v>
      </c>
    </row>
    <row r="38" spans="1:43" ht="15.75" x14ac:dyDescent="0.25">
      <c r="A38" s="2" t="s">
        <v>20</v>
      </c>
      <c r="B38" s="2">
        <f t="shared" si="45"/>
        <v>633.33333333333337</v>
      </c>
      <c r="C38" s="2">
        <f t="shared" si="48"/>
        <v>99040</v>
      </c>
      <c r="D38" s="2">
        <f t="shared" si="48"/>
        <v>0</v>
      </c>
      <c r="E38" s="2">
        <f t="shared" si="48"/>
        <v>0</v>
      </c>
      <c r="F38" s="2">
        <f t="shared" si="48"/>
        <v>0</v>
      </c>
      <c r="G38" s="2">
        <f t="shared" si="48"/>
        <v>0</v>
      </c>
      <c r="H38" s="2">
        <f t="shared" si="48"/>
        <v>51100</v>
      </c>
      <c r="I38" s="2">
        <f t="shared" si="48"/>
        <v>0</v>
      </c>
      <c r="J38" s="2">
        <f t="shared" si="48"/>
        <v>10140</v>
      </c>
      <c r="L38" s="2" t="s">
        <v>20</v>
      </c>
      <c r="M38" s="2">
        <f t="shared" si="46"/>
        <v>0</v>
      </c>
      <c r="N38" s="2">
        <f t="shared" si="34"/>
        <v>108900</v>
      </c>
      <c r="O38" s="2">
        <f t="shared" si="34"/>
        <v>0</v>
      </c>
      <c r="P38" s="2">
        <f t="shared" si="34"/>
        <v>0</v>
      </c>
      <c r="Q38" s="2">
        <f t="shared" si="34"/>
        <v>0</v>
      </c>
      <c r="R38" s="2">
        <f t="shared" si="34"/>
        <v>0</v>
      </c>
      <c r="S38" s="2">
        <f t="shared" si="34"/>
        <v>57275</v>
      </c>
      <c r="T38" s="2">
        <f t="shared" si="34"/>
        <v>0</v>
      </c>
      <c r="U38" s="2">
        <f t="shared" si="34"/>
        <v>12450</v>
      </c>
      <c r="W38" s="2" t="s">
        <v>20</v>
      </c>
      <c r="X38" s="2">
        <f t="shared" si="35"/>
        <v>0</v>
      </c>
      <c r="Y38" s="2">
        <f t="shared" si="36"/>
        <v>105366.66666666667</v>
      </c>
      <c r="Z38" s="2">
        <f t="shared" si="37"/>
        <v>0</v>
      </c>
      <c r="AA38" s="2">
        <f t="shared" si="38"/>
        <v>0</v>
      </c>
      <c r="AB38" s="2">
        <f t="shared" si="39"/>
        <v>0</v>
      </c>
      <c r="AC38" s="2">
        <f t="shared" si="40"/>
        <v>0</v>
      </c>
      <c r="AD38" s="2">
        <f t="shared" si="41"/>
        <v>59500</v>
      </c>
      <c r="AE38" s="2">
        <f t="shared" si="42"/>
        <v>0</v>
      </c>
      <c r="AF38" s="2">
        <f t="shared" si="43"/>
        <v>13033.333333333334</v>
      </c>
      <c r="AH38" s="2" t="s">
        <v>20</v>
      </c>
      <c r="AI38" s="2">
        <f t="shared" si="47"/>
        <v>0</v>
      </c>
      <c r="AJ38" s="2">
        <f t="shared" si="44"/>
        <v>102400</v>
      </c>
      <c r="AK38" s="2">
        <f t="shared" si="44"/>
        <v>0</v>
      </c>
      <c r="AL38" s="2">
        <f t="shared" si="44"/>
        <v>0</v>
      </c>
      <c r="AM38" s="2">
        <f t="shared" si="44"/>
        <v>0</v>
      </c>
      <c r="AN38" s="2">
        <f t="shared" si="44"/>
        <v>0</v>
      </c>
      <c r="AO38" s="2">
        <f t="shared" si="44"/>
        <v>60150</v>
      </c>
      <c r="AP38" s="2">
        <f t="shared" si="44"/>
        <v>0</v>
      </c>
      <c r="AQ38" s="2">
        <f t="shared" si="44"/>
        <v>14300</v>
      </c>
    </row>
    <row r="39" spans="1:43" ht="15.75" x14ac:dyDescent="0.25">
      <c r="A39" s="2" t="s">
        <v>21</v>
      </c>
      <c r="B39" s="2">
        <f t="shared" si="45"/>
        <v>1066.6666666666667</v>
      </c>
      <c r="C39" s="2">
        <f t="shared" si="48"/>
        <v>66440</v>
      </c>
      <c r="D39" s="2">
        <f t="shared" si="48"/>
        <v>0</v>
      </c>
      <c r="E39" s="2">
        <f t="shared" si="48"/>
        <v>0</v>
      </c>
      <c r="F39" s="2">
        <f t="shared" si="48"/>
        <v>0</v>
      </c>
      <c r="G39" s="2">
        <f t="shared" si="48"/>
        <v>2027.5</v>
      </c>
      <c r="H39" s="2">
        <f t="shared" si="48"/>
        <v>0</v>
      </c>
      <c r="I39" s="2">
        <f t="shared" si="48"/>
        <v>0</v>
      </c>
      <c r="J39" s="2">
        <f t="shared" si="48"/>
        <v>3880</v>
      </c>
      <c r="L39" s="2" t="s">
        <v>21</v>
      </c>
      <c r="M39" s="2">
        <f t="shared" si="46"/>
        <v>0</v>
      </c>
      <c r="N39" s="2">
        <f t="shared" si="34"/>
        <v>71475</v>
      </c>
      <c r="O39" s="2">
        <f t="shared" si="34"/>
        <v>0</v>
      </c>
      <c r="P39" s="2">
        <f t="shared" si="34"/>
        <v>0</v>
      </c>
      <c r="Q39" s="2">
        <f t="shared" si="34"/>
        <v>0</v>
      </c>
      <c r="R39" s="2">
        <f t="shared" si="34"/>
        <v>2027.5</v>
      </c>
      <c r="S39" s="2">
        <f t="shared" si="34"/>
        <v>0</v>
      </c>
      <c r="T39" s="2">
        <f t="shared" si="34"/>
        <v>0</v>
      </c>
      <c r="U39" s="2">
        <f t="shared" si="34"/>
        <v>4325</v>
      </c>
      <c r="W39" s="2" t="s">
        <v>21</v>
      </c>
      <c r="X39" s="2">
        <f t="shared" si="35"/>
        <v>0</v>
      </c>
      <c r="Y39" s="2">
        <f t="shared" si="36"/>
        <v>66033.333333333328</v>
      </c>
      <c r="Z39" s="2">
        <f t="shared" si="37"/>
        <v>0</v>
      </c>
      <c r="AA39" s="2">
        <f t="shared" si="38"/>
        <v>0</v>
      </c>
      <c r="AB39" s="2">
        <f t="shared" si="39"/>
        <v>0</v>
      </c>
      <c r="AC39" s="2">
        <f t="shared" si="40"/>
        <v>0</v>
      </c>
      <c r="AD39" s="2">
        <f t="shared" si="41"/>
        <v>0</v>
      </c>
      <c r="AE39" s="2">
        <f t="shared" si="42"/>
        <v>0</v>
      </c>
      <c r="AF39" s="2">
        <f t="shared" si="43"/>
        <v>0</v>
      </c>
      <c r="AH39" s="2" t="s">
        <v>21</v>
      </c>
      <c r="AI39" s="2">
        <f t="shared" si="47"/>
        <v>0</v>
      </c>
      <c r="AJ39" s="2">
        <f t="shared" si="44"/>
        <v>61500</v>
      </c>
      <c r="AK39" s="2">
        <f t="shared" si="44"/>
        <v>0</v>
      </c>
      <c r="AL39" s="2">
        <f t="shared" si="44"/>
        <v>0</v>
      </c>
      <c r="AM39" s="2">
        <f t="shared" si="44"/>
        <v>0</v>
      </c>
      <c r="AN39" s="2">
        <f t="shared" si="44"/>
        <v>0</v>
      </c>
      <c r="AO39" s="2">
        <f t="shared" si="44"/>
        <v>0</v>
      </c>
      <c r="AP39" s="2">
        <f t="shared" si="44"/>
        <v>0</v>
      </c>
      <c r="AQ39" s="2">
        <f t="shared" si="44"/>
        <v>0</v>
      </c>
    </row>
    <row r="40" spans="1:43" ht="15.75" x14ac:dyDescent="0.25">
      <c r="A40" s="2" t="s">
        <v>22</v>
      </c>
      <c r="B40" s="2">
        <f t="shared" si="45"/>
        <v>700</v>
      </c>
      <c r="C40" s="2">
        <f t="shared" si="48"/>
        <v>37480</v>
      </c>
      <c r="D40" s="2">
        <f t="shared" si="48"/>
        <v>0</v>
      </c>
      <c r="E40" s="2">
        <f t="shared" si="48"/>
        <v>0</v>
      </c>
      <c r="F40" s="2">
        <f t="shared" si="48"/>
        <v>0</v>
      </c>
      <c r="G40" s="2">
        <f t="shared" si="48"/>
        <v>9375</v>
      </c>
      <c r="H40" s="2">
        <f t="shared" si="48"/>
        <v>1915</v>
      </c>
      <c r="I40" s="2">
        <f t="shared" si="48"/>
        <v>0</v>
      </c>
      <c r="J40" s="2">
        <f t="shared" si="48"/>
        <v>36200</v>
      </c>
      <c r="L40" s="2" t="s">
        <v>22</v>
      </c>
      <c r="M40" s="2">
        <f t="shared" si="46"/>
        <v>0</v>
      </c>
      <c r="N40" s="2">
        <f t="shared" si="34"/>
        <v>42675</v>
      </c>
      <c r="O40" s="2">
        <f t="shared" si="34"/>
        <v>0</v>
      </c>
      <c r="P40" s="2">
        <f t="shared" si="34"/>
        <v>0</v>
      </c>
      <c r="Q40" s="2">
        <f t="shared" si="34"/>
        <v>0</v>
      </c>
      <c r="R40" s="2">
        <f t="shared" si="34"/>
        <v>9375</v>
      </c>
      <c r="S40" s="2">
        <f t="shared" si="34"/>
        <v>1915</v>
      </c>
      <c r="T40" s="2">
        <f t="shared" si="34"/>
        <v>0</v>
      </c>
      <c r="U40" s="2">
        <f t="shared" si="34"/>
        <v>44825</v>
      </c>
      <c r="W40" s="2" t="s">
        <v>22</v>
      </c>
      <c r="X40" s="2">
        <f t="shared" si="35"/>
        <v>0</v>
      </c>
      <c r="Y40" s="2">
        <f t="shared" si="36"/>
        <v>28366.666666666668</v>
      </c>
      <c r="Z40" s="2">
        <f t="shared" si="37"/>
        <v>0</v>
      </c>
      <c r="AA40" s="2">
        <f t="shared" si="38"/>
        <v>0</v>
      </c>
      <c r="AB40" s="2">
        <f t="shared" si="39"/>
        <v>0</v>
      </c>
      <c r="AC40" s="2">
        <f t="shared" si="40"/>
        <v>8000</v>
      </c>
      <c r="AD40" s="2">
        <f t="shared" si="41"/>
        <v>1915</v>
      </c>
      <c r="AE40" s="2">
        <f t="shared" si="42"/>
        <v>0</v>
      </c>
      <c r="AF40" s="2">
        <f t="shared" si="43"/>
        <v>45466.666666666664</v>
      </c>
      <c r="AH40" s="2" t="s">
        <v>22</v>
      </c>
      <c r="AI40" s="2">
        <f t="shared" si="47"/>
        <v>0</v>
      </c>
      <c r="AJ40" s="2">
        <f t="shared" si="44"/>
        <v>42550</v>
      </c>
      <c r="AK40" s="2">
        <f t="shared" si="44"/>
        <v>0</v>
      </c>
      <c r="AL40" s="2">
        <f t="shared" si="44"/>
        <v>0</v>
      </c>
      <c r="AM40" s="2">
        <f t="shared" si="44"/>
        <v>0</v>
      </c>
      <c r="AN40" s="2">
        <f t="shared" si="44"/>
        <v>12000</v>
      </c>
      <c r="AO40" s="2">
        <f t="shared" si="44"/>
        <v>1915</v>
      </c>
      <c r="AP40" s="2">
        <f t="shared" si="44"/>
        <v>0</v>
      </c>
      <c r="AQ40" s="2">
        <f t="shared" si="44"/>
        <v>44850</v>
      </c>
    </row>
    <row r="41" spans="1:43" ht="15.75" x14ac:dyDescent="0.25">
      <c r="A41" s="2" t="s">
        <v>23</v>
      </c>
      <c r="B41" s="2">
        <f t="shared" si="45"/>
        <v>0</v>
      </c>
      <c r="C41" s="2">
        <f t="shared" si="48"/>
        <v>127000</v>
      </c>
      <c r="D41" s="2">
        <f t="shared" si="48"/>
        <v>0</v>
      </c>
      <c r="E41" s="2">
        <f t="shared" si="48"/>
        <v>0</v>
      </c>
      <c r="F41" s="2">
        <f t="shared" si="48"/>
        <v>0</v>
      </c>
      <c r="G41" s="2">
        <f t="shared" si="48"/>
        <v>0</v>
      </c>
      <c r="H41" s="2">
        <f t="shared" si="48"/>
        <v>66140</v>
      </c>
      <c r="I41" s="2">
        <f t="shared" si="48"/>
        <v>0</v>
      </c>
      <c r="J41" s="2">
        <f t="shared" si="48"/>
        <v>2112</v>
      </c>
      <c r="L41" s="2" t="s">
        <v>23</v>
      </c>
      <c r="M41" s="2">
        <f t="shared" si="46"/>
        <v>0</v>
      </c>
      <c r="N41" s="2">
        <f t="shared" si="34"/>
        <v>123950</v>
      </c>
      <c r="O41" s="2">
        <f t="shared" si="34"/>
        <v>0</v>
      </c>
      <c r="P41" s="2">
        <f t="shared" si="34"/>
        <v>0</v>
      </c>
      <c r="Q41" s="2">
        <f t="shared" si="34"/>
        <v>0</v>
      </c>
      <c r="R41" s="2">
        <f t="shared" si="34"/>
        <v>0</v>
      </c>
      <c r="S41" s="2">
        <f t="shared" si="34"/>
        <v>64200</v>
      </c>
      <c r="T41" s="2">
        <f t="shared" si="34"/>
        <v>0</v>
      </c>
      <c r="U41" s="2">
        <f t="shared" si="34"/>
        <v>2490</v>
      </c>
      <c r="W41" s="2" t="s">
        <v>23</v>
      </c>
      <c r="X41" s="2">
        <f t="shared" si="35"/>
        <v>0</v>
      </c>
      <c r="Y41" s="2">
        <f t="shared" si="36"/>
        <v>108166.66666666667</v>
      </c>
      <c r="Z41" s="2">
        <f t="shared" si="37"/>
        <v>0</v>
      </c>
      <c r="AA41" s="2">
        <f t="shared" si="38"/>
        <v>0</v>
      </c>
      <c r="AB41" s="2">
        <f t="shared" si="39"/>
        <v>0</v>
      </c>
      <c r="AC41" s="2">
        <f t="shared" si="40"/>
        <v>0</v>
      </c>
      <c r="AD41" s="2">
        <f t="shared" si="41"/>
        <v>58700</v>
      </c>
      <c r="AE41" s="2">
        <f t="shared" si="42"/>
        <v>0</v>
      </c>
      <c r="AF41" s="2">
        <f t="shared" si="43"/>
        <v>2213.3333333333335</v>
      </c>
      <c r="AH41" s="2" t="s">
        <v>23</v>
      </c>
      <c r="AI41" s="2">
        <f t="shared" si="47"/>
        <v>0</v>
      </c>
      <c r="AJ41" s="2">
        <f t="shared" si="44"/>
        <v>162250</v>
      </c>
      <c r="AK41" s="2">
        <f t="shared" si="44"/>
        <v>0</v>
      </c>
      <c r="AL41" s="2">
        <f t="shared" si="44"/>
        <v>0</v>
      </c>
      <c r="AM41" s="2">
        <f t="shared" si="44"/>
        <v>0</v>
      </c>
      <c r="AN41" s="2">
        <f t="shared" si="44"/>
        <v>0</v>
      </c>
      <c r="AO41" s="2">
        <f t="shared" si="44"/>
        <v>88050</v>
      </c>
      <c r="AP41" s="2">
        <f t="shared" si="44"/>
        <v>0</v>
      </c>
      <c r="AQ41" s="2">
        <f t="shared" si="44"/>
        <v>1345</v>
      </c>
    </row>
    <row r="42" spans="1:43" ht="15.75" x14ac:dyDescent="0.25">
      <c r="A42" s="2" t="s">
        <v>24</v>
      </c>
      <c r="B42" s="2">
        <f t="shared" si="45"/>
        <v>1366.6666666666667</v>
      </c>
      <c r="C42" s="2">
        <f t="shared" si="48"/>
        <v>85780</v>
      </c>
      <c r="D42" s="2">
        <f t="shared" si="48"/>
        <v>0</v>
      </c>
      <c r="E42" s="2">
        <f t="shared" si="48"/>
        <v>0</v>
      </c>
      <c r="F42" s="2">
        <f t="shared" si="48"/>
        <v>0</v>
      </c>
      <c r="G42" s="2">
        <f t="shared" si="48"/>
        <v>0</v>
      </c>
      <c r="H42" s="2">
        <f t="shared" si="48"/>
        <v>17575</v>
      </c>
      <c r="I42" s="2">
        <f t="shared" si="48"/>
        <v>533.33333333333337</v>
      </c>
      <c r="J42" s="2">
        <f t="shared" si="48"/>
        <v>16260</v>
      </c>
      <c r="L42" s="2" t="s">
        <v>24</v>
      </c>
      <c r="M42" s="2">
        <f t="shared" si="46"/>
        <v>0</v>
      </c>
      <c r="N42" s="2">
        <f t="shared" si="34"/>
        <v>91375</v>
      </c>
      <c r="O42" s="2">
        <f t="shared" si="34"/>
        <v>0</v>
      </c>
      <c r="P42" s="2">
        <f t="shared" si="34"/>
        <v>0</v>
      </c>
      <c r="Q42" s="2">
        <f t="shared" si="34"/>
        <v>0</v>
      </c>
      <c r="R42" s="2">
        <f t="shared" si="34"/>
        <v>0</v>
      </c>
      <c r="S42" s="2">
        <f t="shared" si="34"/>
        <v>17575</v>
      </c>
      <c r="T42" s="2">
        <f t="shared" si="34"/>
        <v>0</v>
      </c>
      <c r="U42" s="2">
        <f t="shared" si="34"/>
        <v>19650</v>
      </c>
      <c r="W42" s="2" t="s">
        <v>24</v>
      </c>
      <c r="X42" s="2">
        <f t="shared" si="35"/>
        <v>0</v>
      </c>
      <c r="Y42" s="2">
        <f t="shared" si="36"/>
        <v>81200</v>
      </c>
      <c r="Z42" s="2">
        <f t="shared" si="37"/>
        <v>0</v>
      </c>
      <c r="AA42" s="2">
        <f t="shared" si="38"/>
        <v>0</v>
      </c>
      <c r="AB42" s="2">
        <f t="shared" si="39"/>
        <v>0</v>
      </c>
      <c r="AC42" s="2">
        <f t="shared" si="40"/>
        <v>0</v>
      </c>
      <c r="AD42" s="2">
        <f t="shared" si="41"/>
        <v>16800</v>
      </c>
      <c r="AE42" s="2">
        <f t="shared" si="42"/>
        <v>0</v>
      </c>
      <c r="AF42" s="2">
        <f t="shared" si="43"/>
        <v>18633.333333333332</v>
      </c>
      <c r="AH42" s="2" t="s">
        <v>24</v>
      </c>
      <c r="AI42" s="2">
        <f t="shared" si="47"/>
        <v>0</v>
      </c>
      <c r="AJ42" s="2">
        <f t="shared" si="44"/>
        <v>60900</v>
      </c>
      <c r="AK42" s="2">
        <f t="shared" si="44"/>
        <v>0</v>
      </c>
      <c r="AL42" s="2">
        <f t="shared" si="44"/>
        <v>0</v>
      </c>
      <c r="AM42" s="2">
        <f t="shared" si="44"/>
        <v>0</v>
      </c>
      <c r="AN42" s="2">
        <f t="shared" si="44"/>
        <v>0</v>
      </c>
      <c r="AO42" s="2">
        <f t="shared" si="44"/>
        <v>12600</v>
      </c>
      <c r="AP42" s="2">
        <f t="shared" si="44"/>
        <v>0</v>
      </c>
      <c r="AQ42" s="2">
        <f t="shared" si="44"/>
        <v>18850</v>
      </c>
    </row>
    <row r="43" spans="1:43" ht="15.75" x14ac:dyDescent="0.25">
      <c r="A43" s="2" t="s">
        <v>25</v>
      </c>
      <c r="B43" s="2">
        <f t="shared" si="45"/>
        <v>0</v>
      </c>
      <c r="C43" s="2">
        <f t="shared" si="48"/>
        <v>180340</v>
      </c>
      <c r="D43" s="2">
        <f t="shared" si="48"/>
        <v>0</v>
      </c>
      <c r="E43" s="2">
        <f t="shared" si="48"/>
        <v>0</v>
      </c>
      <c r="F43" s="2">
        <f t="shared" si="48"/>
        <v>206</v>
      </c>
      <c r="G43" s="2">
        <f t="shared" si="48"/>
        <v>66.666666666666671</v>
      </c>
      <c r="H43" s="2">
        <f t="shared" si="48"/>
        <v>57175</v>
      </c>
      <c r="I43" s="2">
        <f t="shared" si="48"/>
        <v>0</v>
      </c>
      <c r="J43" s="2">
        <f t="shared" si="48"/>
        <v>4312</v>
      </c>
      <c r="L43" s="2" t="s">
        <v>25</v>
      </c>
      <c r="M43" s="2">
        <f t="shared" si="46"/>
        <v>0</v>
      </c>
      <c r="N43" s="2">
        <f t="shared" ref="N43:N49" si="49">AVERAGE(N18,Y18,AJ18,AU18)</f>
        <v>188325</v>
      </c>
      <c r="O43" s="2">
        <f t="shared" ref="O43:O49" si="50">AVERAGE(O18,Z18,AK18,AV18)</f>
        <v>0</v>
      </c>
      <c r="P43" s="2">
        <f t="shared" ref="P43:P49" si="51">AVERAGE(P18,AA18,AL18,AW18)</f>
        <v>0</v>
      </c>
      <c r="Q43" s="2">
        <f t="shared" ref="Q43:Q49" si="52">AVERAGE(Q18,AB18,AM18,AX18)</f>
        <v>257.5</v>
      </c>
      <c r="R43" s="2">
        <f t="shared" ref="R43:R49" si="53">AVERAGE(R18,AC18,AN18,AY18)</f>
        <v>0</v>
      </c>
      <c r="S43" s="2">
        <f t="shared" ref="S43:S49" si="54">AVERAGE(S18,AD18,AO18,AZ18)</f>
        <v>57175</v>
      </c>
      <c r="T43" s="2">
        <f t="shared" ref="T43:T49" si="55">AVERAGE(T18,AE18,AP18,BA18)</f>
        <v>0</v>
      </c>
      <c r="U43" s="2">
        <f t="shared" ref="U43:U49" si="56">AVERAGE(U18,AF18,AQ18,BB18)</f>
        <v>4940</v>
      </c>
      <c r="W43" s="2" t="s">
        <v>25</v>
      </c>
      <c r="X43" s="2">
        <f t="shared" si="35"/>
        <v>0</v>
      </c>
      <c r="Y43" s="2">
        <f t="shared" si="36"/>
        <v>184866.66666666666</v>
      </c>
      <c r="Z43" s="2">
        <f t="shared" si="37"/>
        <v>0</v>
      </c>
      <c r="AA43" s="2">
        <f t="shared" si="38"/>
        <v>0</v>
      </c>
      <c r="AB43" s="2">
        <f t="shared" si="39"/>
        <v>343.33333333333331</v>
      </c>
      <c r="AC43" s="2">
        <f t="shared" si="40"/>
        <v>0</v>
      </c>
      <c r="AD43" s="2">
        <f t="shared" si="41"/>
        <v>58200</v>
      </c>
      <c r="AE43" s="2">
        <f t="shared" si="42"/>
        <v>0</v>
      </c>
      <c r="AF43" s="2">
        <f t="shared" si="43"/>
        <v>4043.3333333333335</v>
      </c>
      <c r="AH43" s="2" t="s">
        <v>25</v>
      </c>
      <c r="AI43" s="2">
        <f t="shared" si="47"/>
        <v>0</v>
      </c>
      <c r="AJ43" s="2">
        <f t="shared" ref="AJ43:AJ48" si="57">AVERAGE(AJ18,AU18)</f>
        <v>179550</v>
      </c>
      <c r="AK43" s="2">
        <f t="shared" ref="AK43:AK48" si="58">AVERAGE(AK18,AV18)</f>
        <v>0</v>
      </c>
      <c r="AL43" s="2">
        <f t="shared" ref="AL43:AL48" si="59">AVERAGE(AL18,AW18)</f>
        <v>0</v>
      </c>
      <c r="AM43" s="2">
        <f t="shared" ref="AM43:AM48" si="60">AVERAGE(AM18,AX18)</f>
        <v>515</v>
      </c>
      <c r="AN43" s="2">
        <f t="shared" ref="AN43:AN48" si="61">AVERAGE(AN18,AY18)</f>
        <v>0</v>
      </c>
      <c r="AO43" s="2">
        <f t="shared" ref="AO43:AO47" si="62">AVERAGE(AO18,AZ18)</f>
        <v>57750</v>
      </c>
      <c r="AP43" s="2">
        <f t="shared" ref="AP43:AP48" si="63">AVERAGE(AP18,BA18)</f>
        <v>0</v>
      </c>
      <c r="AQ43" s="2">
        <f t="shared" ref="AQ43:AQ48" si="64">AVERAGE(AQ18,BB18)</f>
        <v>2575</v>
      </c>
    </row>
    <row r="44" spans="1:43" ht="15.75" x14ac:dyDescent="0.25">
      <c r="A44" s="2" t="s">
        <v>26</v>
      </c>
      <c r="B44" s="2">
        <f t="shared" si="45"/>
        <v>0</v>
      </c>
      <c r="C44" s="2">
        <f t="shared" si="48"/>
        <v>87480</v>
      </c>
      <c r="D44" s="2">
        <f t="shared" si="48"/>
        <v>0</v>
      </c>
      <c r="E44" s="2">
        <f t="shared" si="48"/>
        <v>0</v>
      </c>
      <c r="F44" s="2">
        <f t="shared" si="48"/>
        <v>0</v>
      </c>
      <c r="G44" s="2">
        <f t="shared" si="48"/>
        <v>2152</v>
      </c>
      <c r="H44" s="2">
        <f t="shared" si="48"/>
        <v>74025</v>
      </c>
      <c r="I44" s="2">
        <f t="shared" si="48"/>
        <v>0</v>
      </c>
      <c r="J44" s="2">
        <f t="shared" si="48"/>
        <v>4150</v>
      </c>
      <c r="L44" s="2" t="s">
        <v>26</v>
      </c>
      <c r="M44" s="2">
        <f t="shared" si="46"/>
        <v>0</v>
      </c>
      <c r="N44" s="2">
        <f t="shared" si="49"/>
        <v>97775</v>
      </c>
      <c r="O44" s="2">
        <f t="shared" si="50"/>
        <v>0</v>
      </c>
      <c r="P44" s="2">
        <f t="shared" si="51"/>
        <v>0</v>
      </c>
      <c r="Q44" s="2">
        <f t="shared" si="52"/>
        <v>0</v>
      </c>
      <c r="R44" s="2">
        <f t="shared" si="53"/>
        <v>2665</v>
      </c>
      <c r="S44" s="2">
        <f t="shared" si="54"/>
        <v>74025</v>
      </c>
      <c r="T44" s="2">
        <f t="shared" si="55"/>
        <v>0</v>
      </c>
      <c r="U44" s="2">
        <f t="shared" si="56"/>
        <v>5087.5</v>
      </c>
      <c r="W44" s="2" t="s">
        <v>26</v>
      </c>
      <c r="X44" s="2">
        <f t="shared" si="35"/>
        <v>0</v>
      </c>
      <c r="Y44" s="2">
        <f t="shared" si="36"/>
        <v>86266.666666666672</v>
      </c>
      <c r="Z44" s="2">
        <f t="shared" si="37"/>
        <v>0</v>
      </c>
      <c r="AA44" s="2">
        <f t="shared" si="38"/>
        <v>0</v>
      </c>
      <c r="AB44" s="2">
        <f t="shared" si="39"/>
        <v>0</v>
      </c>
      <c r="AC44" s="2">
        <f t="shared" si="40"/>
        <v>2433.3333333333335</v>
      </c>
      <c r="AD44" s="2">
        <f t="shared" si="41"/>
        <v>73866.666666666672</v>
      </c>
      <c r="AE44" s="2">
        <f t="shared" si="42"/>
        <v>0</v>
      </c>
      <c r="AF44" s="2">
        <f t="shared" si="43"/>
        <v>4523.333333333333</v>
      </c>
      <c r="AH44" s="2" t="s">
        <v>26</v>
      </c>
      <c r="AI44" s="2">
        <f t="shared" si="47"/>
        <v>0</v>
      </c>
      <c r="AJ44" s="2">
        <f t="shared" si="57"/>
        <v>63250</v>
      </c>
      <c r="AK44" s="2">
        <f t="shared" si="58"/>
        <v>0</v>
      </c>
      <c r="AL44" s="2">
        <f t="shared" si="59"/>
        <v>0</v>
      </c>
      <c r="AM44" s="2">
        <f t="shared" si="60"/>
        <v>0</v>
      </c>
      <c r="AN44" s="2">
        <f t="shared" si="61"/>
        <v>1970</v>
      </c>
      <c r="AO44" s="2">
        <f t="shared" si="62"/>
        <v>73550</v>
      </c>
      <c r="AP44" s="2">
        <f t="shared" si="63"/>
        <v>0</v>
      </c>
      <c r="AQ44" s="2">
        <f t="shared" si="64"/>
        <v>3395</v>
      </c>
    </row>
    <row r="45" spans="1:43" ht="15.75" x14ac:dyDescent="0.25">
      <c r="A45" s="2" t="s">
        <v>27</v>
      </c>
      <c r="B45" s="2">
        <f t="shared" si="45"/>
        <v>0</v>
      </c>
      <c r="C45" s="2">
        <f t="shared" si="48"/>
        <v>125540</v>
      </c>
      <c r="D45" s="2">
        <f t="shared" si="48"/>
        <v>0</v>
      </c>
      <c r="E45" s="2">
        <f t="shared" si="48"/>
        <v>0</v>
      </c>
      <c r="F45" s="2">
        <f t="shared" si="48"/>
        <v>210</v>
      </c>
      <c r="G45" s="2">
        <f t="shared" si="48"/>
        <v>0</v>
      </c>
      <c r="H45" s="2">
        <f t="shared" si="48"/>
        <v>20125</v>
      </c>
      <c r="I45" s="2">
        <f t="shared" si="48"/>
        <v>266.66666666666669</v>
      </c>
      <c r="J45" s="2">
        <f t="shared" si="48"/>
        <v>51960</v>
      </c>
      <c r="L45" s="2" t="s">
        <v>27</v>
      </c>
      <c r="M45" s="2">
        <f t="shared" si="46"/>
        <v>0</v>
      </c>
      <c r="N45" s="2">
        <f t="shared" si="49"/>
        <v>130375</v>
      </c>
      <c r="O45" s="2">
        <f t="shared" si="50"/>
        <v>0</v>
      </c>
      <c r="P45" s="2">
        <f t="shared" si="51"/>
        <v>0</v>
      </c>
      <c r="Q45" s="2">
        <f t="shared" si="52"/>
        <v>0</v>
      </c>
      <c r="R45" s="2">
        <f t="shared" si="53"/>
        <v>0</v>
      </c>
      <c r="S45" s="2">
        <f t="shared" si="54"/>
        <v>20125</v>
      </c>
      <c r="T45" s="2">
        <f t="shared" si="55"/>
        <v>0</v>
      </c>
      <c r="U45" s="2">
        <f t="shared" si="56"/>
        <v>63600</v>
      </c>
      <c r="W45" s="2" t="s">
        <v>27</v>
      </c>
      <c r="X45" s="2">
        <f t="shared" si="35"/>
        <v>0</v>
      </c>
      <c r="Y45" s="2">
        <f t="shared" si="36"/>
        <v>86333.333333333328</v>
      </c>
      <c r="Z45" s="2">
        <f t="shared" si="37"/>
        <v>0</v>
      </c>
      <c r="AA45" s="2">
        <f t="shared" si="38"/>
        <v>0</v>
      </c>
      <c r="AB45" s="2">
        <f t="shared" si="39"/>
        <v>0</v>
      </c>
      <c r="AC45" s="2">
        <f t="shared" si="40"/>
        <v>0</v>
      </c>
      <c r="AD45" s="2">
        <f t="shared" si="41"/>
        <v>19300</v>
      </c>
      <c r="AE45" s="2">
        <f t="shared" si="42"/>
        <v>0</v>
      </c>
      <c r="AF45" s="2">
        <f t="shared" si="43"/>
        <v>66400</v>
      </c>
      <c r="AH45" s="2" t="s">
        <v>27</v>
      </c>
      <c r="AI45" s="2">
        <f t="shared" si="47"/>
        <v>0</v>
      </c>
      <c r="AJ45" s="2">
        <f t="shared" si="57"/>
        <v>0</v>
      </c>
      <c r="AK45" s="2">
        <f t="shared" si="58"/>
        <v>0</v>
      </c>
      <c r="AL45" s="2">
        <f t="shared" si="59"/>
        <v>0</v>
      </c>
      <c r="AM45" s="2">
        <f t="shared" si="60"/>
        <v>0</v>
      </c>
      <c r="AN45" s="2">
        <f t="shared" si="61"/>
        <v>0</v>
      </c>
      <c r="AO45" s="2">
        <f t="shared" si="62"/>
        <v>13750</v>
      </c>
      <c r="AP45" s="2">
        <f t="shared" si="63"/>
        <v>0</v>
      </c>
      <c r="AQ45" s="2">
        <f t="shared" si="64"/>
        <v>71250</v>
      </c>
    </row>
    <row r="46" spans="1:43" ht="15.75" x14ac:dyDescent="0.25">
      <c r="A46" s="2" t="s">
        <v>28</v>
      </c>
      <c r="B46" s="2">
        <f t="shared" si="45"/>
        <v>0</v>
      </c>
      <c r="C46" s="2">
        <f t="shared" si="48"/>
        <v>173340</v>
      </c>
      <c r="D46" s="2">
        <f t="shared" si="48"/>
        <v>0</v>
      </c>
      <c r="E46" s="2">
        <f t="shared" si="48"/>
        <v>0</v>
      </c>
      <c r="F46" s="2">
        <f t="shared" si="48"/>
        <v>0</v>
      </c>
      <c r="G46" s="2">
        <f t="shared" si="48"/>
        <v>415</v>
      </c>
      <c r="H46" s="2">
        <f t="shared" si="48"/>
        <v>84320</v>
      </c>
      <c r="I46" s="2">
        <f t="shared" si="48"/>
        <v>0</v>
      </c>
      <c r="J46" s="2">
        <f t="shared" si="48"/>
        <v>376.66666666666669</v>
      </c>
      <c r="L46" s="2" t="s">
        <v>28</v>
      </c>
      <c r="M46" s="2">
        <f t="shared" si="46"/>
        <v>0</v>
      </c>
      <c r="N46" s="2">
        <f t="shared" si="49"/>
        <v>176700</v>
      </c>
      <c r="O46" s="2">
        <f t="shared" si="50"/>
        <v>0</v>
      </c>
      <c r="P46" s="2">
        <f t="shared" si="51"/>
        <v>0</v>
      </c>
      <c r="Q46" s="2">
        <f t="shared" si="52"/>
        <v>0</v>
      </c>
      <c r="R46" s="2">
        <f t="shared" si="53"/>
        <v>415</v>
      </c>
      <c r="S46" s="2">
        <f t="shared" si="54"/>
        <v>84725</v>
      </c>
      <c r="T46" s="2">
        <f t="shared" si="55"/>
        <v>0</v>
      </c>
      <c r="U46" s="2">
        <f t="shared" si="56"/>
        <v>0</v>
      </c>
      <c r="W46" s="2" t="s">
        <v>28</v>
      </c>
      <c r="X46" s="2">
        <f t="shared" si="35"/>
        <v>0</v>
      </c>
      <c r="Y46" s="2">
        <f t="shared" si="36"/>
        <v>174800</v>
      </c>
      <c r="Z46" s="2">
        <f t="shared" si="37"/>
        <v>0</v>
      </c>
      <c r="AA46" s="2">
        <f t="shared" si="38"/>
        <v>0</v>
      </c>
      <c r="AB46" s="2">
        <f t="shared" si="39"/>
        <v>0</v>
      </c>
      <c r="AC46" s="2">
        <f t="shared" si="40"/>
        <v>415</v>
      </c>
      <c r="AD46" s="2">
        <f t="shared" si="41"/>
        <v>86233.333333333328</v>
      </c>
      <c r="AE46" s="2">
        <f t="shared" si="42"/>
        <v>0</v>
      </c>
      <c r="AF46" s="2">
        <f t="shared" si="43"/>
        <v>0</v>
      </c>
      <c r="AH46" s="2" t="s">
        <v>28</v>
      </c>
      <c r="AI46" s="2">
        <f t="shared" si="47"/>
        <v>0</v>
      </c>
      <c r="AJ46" s="2">
        <f t="shared" si="57"/>
        <v>176950</v>
      </c>
      <c r="AK46" s="2">
        <f t="shared" si="58"/>
        <v>0</v>
      </c>
      <c r="AL46" s="2">
        <f t="shared" si="59"/>
        <v>0</v>
      </c>
      <c r="AM46" s="2">
        <f t="shared" si="60"/>
        <v>0</v>
      </c>
      <c r="AN46" s="2">
        <f t="shared" si="61"/>
        <v>415</v>
      </c>
      <c r="AO46" s="2">
        <f t="shared" si="62"/>
        <v>83000</v>
      </c>
      <c r="AP46" s="2">
        <f t="shared" si="63"/>
        <v>0</v>
      </c>
      <c r="AQ46" s="2">
        <f t="shared" si="64"/>
        <v>0</v>
      </c>
    </row>
    <row r="47" spans="1:43" ht="15.75" x14ac:dyDescent="0.25">
      <c r="A47" s="2" t="s">
        <v>29</v>
      </c>
      <c r="B47" s="2">
        <f t="shared" si="45"/>
        <v>0</v>
      </c>
      <c r="C47" s="2">
        <f t="shared" si="48"/>
        <v>67200</v>
      </c>
      <c r="D47" s="2">
        <f t="shared" si="48"/>
        <v>0</v>
      </c>
      <c r="E47" s="2">
        <f t="shared" si="48"/>
        <v>0</v>
      </c>
      <c r="F47" s="2">
        <f t="shared" si="48"/>
        <v>0</v>
      </c>
      <c r="G47" s="2">
        <f t="shared" si="48"/>
        <v>2525</v>
      </c>
      <c r="H47" s="2">
        <f t="shared" si="48"/>
        <v>9450</v>
      </c>
      <c r="I47" s="2">
        <f t="shared" si="48"/>
        <v>0</v>
      </c>
      <c r="J47" s="2">
        <f t="shared" si="48"/>
        <v>30180</v>
      </c>
      <c r="L47" s="2" t="s">
        <v>29</v>
      </c>
      <c r="M47" s="2">
        <f t="shared" si="46"/>
        <v>0</v>
      </c>
      <c r="N47" s="2">
        <f t="shared" si="49"/>
        <v>75375</v>
      </c>
      <c r="O47" s="2">
        <f t="shared" si="50"/>
        <v>0</v>
      </c>
      <c r="P47" s="2">
        <f t="shared" si="51"/>
        <v>0</v>
      </c>
      <c r="Q47" s="2">
        <f t="shared" si="52"/>
        <v>0</v>
      </c>
      <c r="R47" s="2">
        <f t="shared" si="53"/>
        <v>2525</v>
      </c>
      <c r="S47" s="2">
        <f t="shared" si="54"/>
        <v>9450</v>
      </c>
      <c r="T47" s="2">
        <f t="shared" si="55"/>
        <v>0</v>
      </c>
      <c r="U47" s="2">
        <f t="shared" si="56"/>
        <v>37200</v>
      </c>
      <c r="W47" s="2" t="s">
        <v>29</v>
      </c>
      <c r="X47" s="2">
        <f t="shared" si="35"/>
        <v>0</v>
      </c>
      <c r="Y47" s="2">
        <f t="shared" si="36"/>
        <v>61066.666666666664</v>
      </c>
      <c r="Z47" s="2">
        <f t="shared" si="37"/>
        <v>0</v>
      </c>
      <c r="AA47" s="2">
        <f t="shared" si="38"/>
        <v>0</v>
      </c>
      <c r="AB47" s="2">
        <f t="shared" si="39"/>
        <v>0</v>
      </c>
      <c r="AC47" s="2">
        <f t="shared" si="40"/>
        <v>0</v>
      </c>
      <c r="AD47" s="2">
        <f t="shared" si="41"/>
        <v>8033.333333333333</v>
      </c>
      <c r="AE47" s="2">
        <f t="shared" si="42"/>
        <v>0</v>
      </c>
      <c r="AF47" s="2">
        <f t="shared" si="43"/>
        <v>38400</v>
      </c>
      <c r="AH47" s="2" t="s">
        <v>29</v>
      </c>
      <c r="AI47" s="2">
        <f t="shared" si="47"/>
        <v>0</v>
      </c>
      <c r="AJ47" s="2">
        <f t="shared" si="57"/>
        <v>39500</v>
      </c>
      <c r="AK47" s="2">
        <f t="shared" si="58"/>
        <v>0</v>
      </c>
      <c r="AL47" s="2">
        <f t="shared" si="59"/>
        <v>0</v>
      </c>
      <c r="AM47" s="2">
        <f t="shared" si="60"/>
        <v>0</v>
      </c>
      <c r="AN47" s="2">
        <f t="shared" si="61"/>
        <v>0</v>
      </c>
      <c r="AO47" s="2">
        <f t="shared" si="62"/>
        <v>12050</v>
      </c>
      <c r="AP47" s="2">
        <f t="shared" si="63"/>
        <v>0</v>
      </c>
      <c r="AQ47" s="2">
        <f t="shared" si="64"/>
        <v>38050</v>
      </c>
    </row>
    <row r="48" spans="1:43" ht="15.75" x14ac:dyDescent="0.25">
      <c r="A48" s="2" t="s">
        <v>30</v>
      </c>
      <c r="B48" s="2">
        <f t="shared" si="45"/>
        <v>0</v>
      </c>
      <c r="C48" s="2">
        <f t="shared" si="48"/>
        <v>65840</v>
      </c>
      <c r="D48" s="2">
        <f t="shared" si="48"/>
        <v>0</v>
      </c>
      <c r="E48" s="2">
        <f t="shared" si="48"/>
        <v>0</v>
      </c>
      <c r="F48" s="2">
        <f t="shared" si="48"/>
        <v>0</v>
      </c>
      <c r="G48" s="2">
        <f>AVERAGE(G23,R23,AC23,AN23,AY23)</f>
        <v>960</v>
      </c>
      <c r="H48" s="2">
        <f t="shared" si="48"/>
        <v>40300</v>
      </c>
      <c r="I48" s="2">
        <f t="shared" si="48"/>
        <v>0</v>
      </c>
      <c r="J48" s="2">
        <f t="shared" si="48"/>
        <v>7174</v>
      </c>
      <c r="L48" s="2" t="s">
        <v>30</v>
      </c>
      <c r="M48" s="2">
        <f t="shared" si="46"/>
        <v>0</v>
      </c>
      <c r="N48" s="2">
        <f t="shared" si="49"/>
        <v>72700</v>
      </c>
      <c r="O48" s="2">
        <f t="shared" si="50"/>
        <v>0</v>
      </c>
      <c r="P48" s="2">
        <f t="shared" si="51"/>
        <v>0</v>
      </c>
      <c r="Q48" s="2">
        <f t="shared" si="52"/>
        <v>0</v>
      </c>
      <c r="R48" s="2">
        <f t="shared" si="53"/>
        <v>960</v>
      </c>
      <c r="S48" s="2">
        <f>AVERAGE(S23,AD23,AO23,AZ23)</f>
        <v>44150</v>
      </c>
      <c r="T48" s="2">
        <f t="shared" si="55"/>
        <v>0</v>
      </c>
      <c r="U48" s="2">
        <f t="shared" si="56"/>
        <v>8725</v>
      </c>
      <c r="W48" s="2" t="s">
        <v>30</v>
      </c>
      <c r="X48" s="2">
        <f t="shared" si="35"/>
        <v>0</v>
      </c>
      <c r="Y48" s="2">
        <f t="shared" si="36"/>
        <v>62200</v>
      </c>
      <c r="Z48" s="2">
        <f t="shared" si="37"/>
        <v>0</v>
      </c>
      <c r="AA48" s="2">
        <f t="shared" si="38"/>
        <v>0</v>
      </c>
      <c r="AB48" s="2">
        <f t="shared" si="39"/>
        <v>0</v>
      </c>
      <c r="AC48" s="2">
        <f t="shared" si="40"/>
        <v>656.66666666666663</v>
      </c>
      <c r="AD48" s="2">
        <f t="shared" si="41"/>
        <v>41333.333333333336</v>
      </c>
      <c r="AE48" s="2">
        <f t="shared" si="42"/>
        <v>0</v>
      </c>
      <c r="AF48" s="2">
        <f t="shared" si="43"/>
        <v>7666.666666666667</v>
      </c>
      <c r="AH48" s="2" t="s">
        <v>30</v>
      </c>
      <c r="AI48" s="2">
        <f t="shared" si="47"/>
        <v>0</v>
      </c>
      <c r="AJ48" s="2">
        <f t="shared" si="57"/>
        <v>93300</v>
      </c>
      <c r="AK48" s="2">
        <f t="shared" si="58"/>
        <v>0</v>
      </c>
      <c r="AL48" s="2">
        <f t="shared" si="59"/>
        <v>0</v>
      </c>
      <c r="AM48" s="2">
        <f t="shared" si="60"/>
        <v>0</v>
      </c>
      <c r="AN48" s="2">
        <f t="shared" si="61"/>
        <v>985</v>
      </c>
      <c r="AO48" s="2">
        <f>AVERAGE(AO23,AZ23)</f>
        <v>62000</v>
      </c>
      <c r="AP48" s="2">
        <f t="shared" si="63"/>
        <v>0</v>
      </c>
      <c r="AQ48" s="2">
        <f t="shared" si="64"/>
        <v>5550</v>
      </c>
    </row>
    <row r="49" spans="1:43" ht="15.75" x14ac:dyDescent="0.25">
      <c r="A49" s="2" t="s">
        <v>33</v>
      </c>
      <c r="B49" s="2">
        <f>SUM(B27:B48)</f>
        <v>5300</v>
      </c>
      <c r="C49" s="2">
        <f t="shared" ref="C49" si="65">SUM(C27:C48)</f>
        <v>2389871</v>
      </c>
      <c r="D49" s="2">
        <f t="shared" ref="D49" si="66">SUM(D27:D48)</f>
        <v>0</v>
      </c>
      <c r="E49" s="2">
        <f t="shared" ref="E49" si="67">SUM(E27:E48)</f>
        <v>380</v>
      </c>
      <c r="F49" s="2">
        <f t="shared" ref="F49" si="68">SUM(F27:F48)</f>
        <v>622.66666666666663</v>
      </c>
      <c r="G49" s="2">
        <f t="shared" ref="G49" si="69">SUM(G27:G48)</f>
        <v>22724.166666666668</v>
      </c>
      <c r="H49" s="2">
        <f t="shared" ref="H49" si="70">SUM(H27:H48)</f>
        <v>903982.5</v>
      </c>
      <c r="I49" s="2">
        <f t="shared" ref="I49" si="71">SUM(I27:I48)</f>
        <v>1300.0000000000002</v>
      </c>
      <c r="J49" s="2">
        <f t="shared" ref="J49" si="72">SUM(J27:J48)</f>
        <v>296244.16666666663</v>
      </c>
      <c r="L49" s="2" t="s">
        <v>33</v>
      </c>
      <c r="M49" s="2">
        <f t="shared" si="46"/>
        <v>0</v>
      </c>
      <c r="N49" s="2">
        <f t="shared" si="49"/>
        <v>2507700</v>
      </c>
      <c r="O49" s="2">
        <f t="shared" si="50"/>
        <v>0</v>
      </c>
      <c r="P49" s="2">
        <f t="shared" si="51"/>
        <v>0</v>
      </c>
      <c r="Q49" s="2">
        <f t="shared" si="52"/>
        <v>257.5</v>
      </c>
      <c r="R49" s="2">
        <f t="shared" si="53"/>
        <v>22785</v>
      </c>
      <c r="S49" s="2">
        <f t="shared" si="54"/>
        <v>918950</v>
      </c>
      <c r="T49" s="2">
        <f t="shared" si="55"/>
        <v>0</v>
      </c>
      <c r="U49" s="2">
        <f t="shared" si="56"/>
        <v>356582.5</v>
      </c>
      <c r="W49" s="2" t="s">
        <v>33</v>
      </c>
      <c r="X49" s="2">
        <f>SUM(X27:X48)</f>
        <v>0</v>
      </c>
      <c r="Y49" s="2">
        <f t="shared" ref="Y49" si="73">SUM(Y27:Y48)</f>
        <v>2291833.3333333335</v>
      </c>
      <c r="Z49" s="2">
        <f t="shared" ref="Z49" si="74">SUM(Z27:Z48)</f>
        <v>0</v>
      </c>
      <c r="AA49" s="2">
        <f t="shared" ref="AA49" si="75">SUM(AA27:AA48)</f>
        <v>0</v>
      </c>
      <c r="AB49" s="2">
        <f t="shared" ref="AB49" si="76">SUM(AB27:AB48)</f>
        <v>343.33333333333331</v>
      </c>
      <c r="AC49" s="2">
        <f t="shared" ref="AC49" si="77">SUM(AC27:AC48)</f>
        <v>16078.333333333332</v>
      </c>
      <c r="AD49" s="2">
        <f t="shared" ref="AD49" si="78">SUM(AD27:AD48)</f>
        <v>914048.33333333337</v>
      </c>
      <c r="AE49" s="2">
        <f t="shared" ref="AE49" si="79">SUM(AE27:AE48)</f>
        <v>0</v>
      </c>
      <c r="AF49" s="2">
        <f>SUM(AF27:AF48)</f>
        <v>351263.33333333337</v>
      </c>
      <c r="AH49" s="2" t="s">
        <v>33</v>
      </c>
      <c r="AI49" s="2">
        <f>SUM(AI27:AI48)</f>
        <v>0</v>
      </c>
      <c r="AJ49" s="2">
        <f t="shared" ref="AJ49" si="80">SUM(AJ27:AJ48)</f>
        <v>2289500</v>
      </c>
      <c r="AK49" s="2">
        <f t="shared" ref="AK49" si="81">SUM(AK27:AK48)</f>
        <v>0</v>
      </c>
      <c r="AL49" s="2">
        <f t="shared" ref="AL49" si="82">SUM(AL27:AL48)</f>
        <v>0</v>
      </c>
      <c r="AM49" s="2">
        <f t="shared" ref="AM49" si="83">SUM(AM27:AM48)</f>
        <v>515</v>
      </c>
      <c r="AN49" s="2">
        <f t="shared" ref="AN49" si="84">SUM(AN27:AN48)</f>
        <v>19845</v>
      </c>
      <c r="AO49" s="2">
        <f t="shared" ref="AO49" si="85">SUM(AO27:AO48)</f>
        <v>942515</v>
      </c>
      <c r="AP49" s="2">
        <f t="shared" ref="AP49" si="86">SUM(AP27:AP48)</f>
        <v>0</v>
      </c>
      <c r="AQ49" s="2">
        <f>SUM(AQ27:AQ48)</f>
        <v>357130</v>
      </c>
    </row>
    <row r="50" spans="1:43" ht="15" customHeight="1" x14ac:dyDescent="0.25"/>
    <row r="52" spans="1:43" ht="20.25" customHeight="1" x14ac:dyDescent="0.25">
      <c r="A52" s="2" t="s">
        <v>34</v>
      </c>
      <c r="B52" s="2" t="s">
        <v>0</v>
      </c>
      <c r="C52" s="2" t="s">
        <v>1</v>
      </c>
      <c r="D52" s="2" t="s">
        <v>2</v>
      </c>
      <c r="E52" s="2" t="s">
        <v>3</v>
      </c>
      <c r="F52" s="2" t="s">
        <v>4</v>
      </c>
      <c r="G52" s="2" t="s">
        <v>5</v>
      </c>
      <c r="H52" s="2" t="s">
        <v>6</v>
      </c>
      <c r="I52" s="2" t="s">
        <v>7</v>
      </c>
      <c r="J52" s="2" t="s">
        <v>8</v>
      </c>
      <c r="AB52" s="10" t="s">
        <v>41</v>
      </c>
      <c r="AC52" s="10"/>
      <c r="AD52" s="10"/>
      <c r="AE52" s="10"/>
      <c r="AF52" s="10"/>
      <c r="AG52" s="10"/>
      <c r="AH52" s="10"/>
      <c r="AI52" s="10"/>
      <c r="AJ52" s="10"/>
      <c r="AK52" s="10"/>
    </row>
    <row r="53" spans="1:43" x14ac:dyDescent="0.25">
      <c r="A53" s="3">
        <v>2019</v>
      </c>
      <c r="B53" s="3">
        <v>15900</v>
      </c>
      <c r="C53" s="3">
        <v>1832230</v>
      </c>
      <c r="D53" s="3">
        <v>0</v>
      </c>
      <c r="E53" s="3">
        <v>1140</v>
      </c>
      <c r="F53" s="3">
        <v>1250</v>
      </c>
      <c r="G53" s="3">
        <v>300</v>
      </c>
      <c r="H53" s="3">
        <v>543900</v>
      </c>
      <c r="I53" s="3">
        <v>3900</v>
      </c>
      <c r="J53" s="3">
        <v>41990</v>
      </c>
      <c r="AB53" s="10"/>
      <c r="AC53" s="10"/>
      <c r="AD53" s="10"/>
      <c r="AE53" s="10"/>
      <c r="AF53" s="10"/>
      <c r="AG53" s="10"/>
      <c r="AH53" s="10"/>
      <c r="AI53" s="10"/>
      <c r="AJ53" s="10"/>
      <c r="AK53" s="10"/>
    </row>
    <row r="54" spans="1:43" x14ac:dyDescent="0.25">
      <c r="A54" s="3">
        <v>2020</v>
      </c>
      <c r="B54" s="3">
        <v>0</v>
      </c>
      <c r="C54" s="3">
        <v>3155300</v>
      </c>
      <c r="D54" s="3">
        <v>0</v>
      </c>
      <c r="E54" s="3">
        <v>0</v>
      </c>
      <c r="F54" s="3">
        <v>0</v>
      </c>
      <c r="G54" s="3">
        <v>43320</v>
      </c>
      <c r="H54" s="3">
        <v>935570</v>
      </c>
      <c r="I54" s="3">
        <v>0</v>
      </c>
      <c r="J54" s="3">
        <v>372540</v>
      </c>
      <c r="AB54" s="10"/>
      <c r="AC54" s="10"/>
      <c r="AD54" s="10"/>
      <c r="AE54" s="10"/>
      <c r="AF54" s="10"/>
      <c r="AG54" s="10"/>
      <c r="AH54" s="10"/>
      <c r="AI54" s="10"/>
      <c r="AJ54" s="10"/>
      <c r="AK54" s="10"/>
    </row>
    <row r="55" spans="1:43" x14ac:dyDescent="0.25">
      <c r="A55" s="3">
        <v>2021</v>
      </c>
      <c r="B55" s="3">
        <v>0</v>
      </c>
      <c r="C55" s="3">
        <v>2296500</v>
      </c>
      <c r="D55" s="3">
        <v>0</v>
      </c>
      <c r="E55" s="3">
        <v>0</v>
      </c>
      <c r="F55" s="3">
        <v>0</v>
      </c>
      <c r="G55" s="3">
        <v>8130</v>
      </c>
      <c r="H55" s="3">
        <v>855200</v>
      </c>
      <c r="I55" s="3">
        <v>0</v>
      </c>
      <c r="J55" s="3">
        <v>339530</v>
      </c>
      <c r="AB55" s="10"/>
      <c r="AC55" s="10"/>
      <c r="AD55" s="10"/>
      <c r="AE55" s="10"/>
      <c r="AF55" s="10"/>
      <c r="AG55" s="10"/>
      <c r="AH55" s="10"/>
      <c r="AI55" s="10"/>
      <c r="AJ55" s="10"/>
      <c r="AK55" s="10"/>
    </row>
    <row r="56" spans="1:43" x14ac:dyDescent="0.25">
      <c r="A56" s="3">
        <v>2022</v>
      </c>
      <c r="B56" s="3">
        <v>0</v>
      </c>
      <c r="C56" s="3">
        <v>2378300</v>
      </c>
      <c r="D56" s="3">
        <v>0</v>
      </c>
      <c r="E56" s="3">
        <v>0</v>
      </c>
      <c r="F56" s="3">
        <v>0</v>
      </c>
      <c r="G56" s="3">
        <v>6230</v>
      </c>
      <c r="H56" s="3">
        <v>1003700</v>
      </c>
      <c r="I56" s="3">
        <v>0</v>
      </c>
      <c r="J56" s="3">
        <v>334730</v>
      </c>
    </row>
    <row r="57" spans="1:43" x14ac:dyDescent="0.25">
      <c r="A57" s="3">
        <v>2023</v>
      </c>
      <c r="B57" s="3">
        <v>0</v>
      </c>
      <c r="C57" s="3">
        <v>2200700</v>
      </c>
      <c r="D57" s="3">
        <v>0</v>
      </c>
      <c r="E57" s="3">
        <v>0</v>
      </c>
      <c r="F57" s="3">
        <v>1030</v>
      </c>
      <c r="G57" s="3">
        <v>33460</v>
      </c>
      <c r="H57" s="3">
        <v>881330</v>
      </c>
      <c r="I57" s="3">
        <v>0</v>
      </c>
      <c r="J57" s="3">
        <v>379530</v>
      </c>
    </row>
    <row r="58" spans="1:43" x14ac:dyDescent="0.25">
      <c r="A58" s="3" t="s">
        <v>35</v>
      </c>
      <c r="B58" s="3">
        <v>5300</v>
      </c>
      <c r="C58" s="3">
        <v>2389871</v>
      </c>
      <c r="D58" s="3">
        <v>0</v>
      </c>
      <c r="E58" s="3">
        <v>380</v>
      </c>
      <c r="F58" s="3">
        <v>622.66666666666663</v>
      </c>
      <c r="G58" s="3">
        <v>22724.166666666668</v>
      </c>
      <c r="H58" s="3">
        <v>903982.5</v>
      </c>
      <c r="I58" s="3">
        <v>1300.0000000000002</v>
      </c>
      <c r="J58" s="3">
        <v>296244.16666666663</v>
      </c>
    </row>
    <row r="59" spans="1:43" x14ac:dyDescent="0.25">
      <c r="A59" s="3" t="s">
        <v>38</v>
      </c>
      <c r="B59" s="3">
        <v>0</v>
      </c>
      <c r="C59" s="3">
        <v>2507700</v>
      </c>
      <c r="D59" s="3">
        <v>0</v>
      </c>
      <c r="E59" s="3">
        <v>0</v>
      </c>
      <c r="F59" s="3">
        <v>257.5</v>
      </c>
      <c r="G59" s="3">
        <v>22785</v>
      </c>
      <c r="H59" s="3">
        <v>918950</v>
      </c>
      <c r="I59" s="3">
        <v>0</v>
      </c>
      <c r="J59" s="3">
        <v>356582.5</v>
      </c>
    </row>
    <row r="60" spans="1:43" x14ac:dyDescent="0.25">
      <c r="A60" s="5" t="s">
        <v>36</v>
      </c>
      <c r="B60" s="5">
        <v>0</v>
      </c>
      <c r="C60" s="5">
        <v>2291833.3333333335</v>
      </c>
      <c r="D60" s="5">
        <v>0</v>
      </c>
      <c r="E60" s="5">
        <v>0</v>
      </c>
      <c r="F60" s="5">
        <v>343.33333333333331</v>
      </c>
      <c r="G60" s="5">
        <v>16078.333333333332</v>
      </c>
      <c r="H60" s="5">
        <v>914048.33333333337</v>
      </c>
      <c r="I60" s="5">
        <v>0</v>
      </c>
      <c r="J60" s="5">
        <v>351263.33333333337</v>
      </c>
    </row>
    <row r="61" spans="1:43" x14ac:dyDescent="0.25">
      <c r="A61" s="3" t="s">
        <v>40</v>
      </c>
      <c r="B61" s="3">
        <v>0</v>
      </c>
      <c r="C61" s="3">
        <v>2289500</v>
      </c>
      <c r="D61" s="3">
        <v>0</v>
      </c>
      <c r="E61" s="3">
        <v>0</v>
      </c>
      <c r="F61" s="3">
        <v>515</v>
      </c>
      <c r="G61" s="3">
        <v>19845</v>
      </c>
      <c r="H61" s="3">
        <v>942515</v>
      </c>
      <c r="I61" s="3">
        <v>0</v>
      </c>
      <c r="J61" s="3">
        <v>357130</v>
      </c>
    </row>
  </sheetData>
  <mergeCells count="1">
    <mergeCell ref="AB52:AK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State of Nebraska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Ahern, Justin</dc:creator>
  <cp:lastModifiedBy>Ahern, Justin</cp:lastModifiedBy>
  <dcterms:created xsi:type="dcterms:W3CDTF">2025-03-26T16:03:39Z</dcterms:created>
  <dcterms:modified xsi:type="dcterms:W3CDTF">2025-03-27T22:29:17Z</dcterms:modified>
</cp:coreProperties>
</file>