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\\stndnrnas01\Share\WaterPlanning\Republican\Projects\RRCAAnnualUpdate\2024\WorkingFolders\C_Accounting\"/>
    </mc:Choice>
  </mc:AlternateContent>
  <xr:revisionPtr revIDLastSave="0" documentId="13_ncr:1_{61DC6095-FDBA-4A30-949A-43B0750DC8C9}" xr6:coauthVersionLast="47" xr6:coauthVersionMax="47" xr10:uidLastSave="{00000000-0000-0000-0000-000000000000}"/>
  <bookViews>
    <workbookView xWindow="28680" yWindow="-120" windowWidth="29040" windowHeight="15840" tabRatio="500" activeTab="4" xr2:uid="{16A7CFEE-C8BA-4D46-9C4B-A38D5AE31191}"/>
  </bookViews>
  <sheets>
    <sheet name="SWuse" sheetId="1" r:id="rId1"/>
    <sheet name="NFRevap" sheetId="2" r:id="rId2"/>
    <sheet name="Gage" sheetId="3" r:id="rId3"/>
    <sheet name="Reservoir" sheetId="4" r:id="rId4"/>
    <sheet name="Canal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H4" i="5" l="1"/>
  <c r="F1" i="5"/>
  <c r="G1" i="5" s="1"/>
  <c r="H1" i="5" s="1"/>
  <c r="I1" i="5" s="1"/>
  <c r="J1" i="5" s="1"/>
  <c r="K1" i="5" s="1"/>
  <c r="L1" i="5" s="1"/>
  <c r="M1" i="5" s="1"/>
  <c r="N1" i="5" s="1"/>
  <c r="O1" i="5" s="1"/>
  <c r="P1" i="5" s="1"/>
  <c r="Q1" i="5" s="1"/>
  <c r="R1" i="5" s="1"/>
  <c r="S1" i="5" s="1"/>
  <c r="T1" i="5" s="1"/>
  <c r="U1" i="5" s="1"/>
  <c r="V1" i="5" s="1"/>
  <c r="W1" i="5" s="1"/>
  <c r="X1" i="5" s="1"/>
  <c r="Y1" i="5" s="1"/>
  <c r="Z1" i="5" s="1"/>
  <c r="AA1" i="5" s="1"/>
  <c r="AB1" i="5" s="1"/>
  <c r="AC1" i="5" s="1"/>
  <c r="AD1" i="5" s="1"/>
  <c r="AE1" i="5" s="1"/>
  <c r="AF1" i="5" s="1"/>
  <c r="AG1" i="5" s="1"/>
  <c r="AH1" i="5" s="1"/>
  <c r="E4" i="5"/>
  <c r="F4" i="5"/>
  <c r="G4" i="5"/>
  <c r="H4" i="5"/>
  <c r="I4" i="5"/>
  <c r="J4" i="5"/>
  <c r="K4" i="5"/>
  <c r="L4" i="5"/>
  <c r="M4" i="5"/>
  <c r="N4" i="5"/>
  <c r="O4" i="5"/>
  <c r="P4" i="5"/>
  <c r="Q4" i="5"/>
  <c r="R4" i="5"/>
  <c r="S4" i="5"/>
  <c r="T4" i="5"/>
  <c r="U4" i="5"/>
  <c r="V4" i="5"/>
  <c r="W4" i="5"/>
  <c r="X4" i="5"/>
  <c r="Y4" i="5"/>
  <c r="Z4" i="5"/>
  <c r="AA4" i="5"/>
  <c r="AB4" i="5"/>
  <c r="AC4" i="5"/>
  <c r="AD4" i="5"/>
  <c r="AE4" i="5"/>
  <c r="AF4" i="5"/>
  <c r="AG4" i="5"/>
  <c r="Y6" i="5"/>
  <c r="AC6" i="5"/>
  <c r="AE6" i="5"/>
  <c r="AF6" i="5" s="1"/>
  <c r="AG6" i="5" s="1"/>
  <c r="Y7" i="5"/>
  <c r="AC7" i="5"/>
  <c r="AE7" i="5"/>
  <c r="AF7" i="5"/>
  <c r="AG7" i="5" s="1"/>
  <c r="AC13" i="5"/>
  <c r="AE13" i="5"/>
  <c r="AF13" i="5" s="1"/>
  <c r="AG13" i="5" s="1"/>
  <c r="AC14" i="5"/>
  <c r="AE14" i="5"/>
  <c r="AF14" i="5" s="1"/>
  <c r="AG14" i="5" s="1"/>
  <c r="AC15" i="5"/>
  <c r="AE15" i="5"/>
  <c r="AF15" i="5" s="1"/>
  <c r="AG15" i="5" s="1"/>
  <c r="Y24" i="5"/>
  <c r="Y25" i="5"/>
  <c r="Y26" i="5"/>
  <c r="Y30" i="5"/>
  <c r="AA30" i="5"/>
  <c r="AE30" i="5"/>
  <c r="AG30" i="5"/>
  <c r="E80" i="5"/>
  <c r="F80" i="5"/>
  <c r="G80" i="5"/>
  <c r="H80" i="5"/>
  <c r="G18" i="4" s="1"/>
  <c r="I80" i="5"/>
  <c r="H18" i="4" s="1"/>
  <c r="J80" i="5"/>
  <c r="I18" i="4" s="1"/>
  <c r="K80" i="5"/>
  <c r="K81" i="5" s="1"/>
  <c r="J19" i="4" s="1"/>
  <c r="L80" i="5"/>
  <c r="L81" i="5" s="1"/>
  <c r="K19" i="4" s="1"/>
  <c r="M80" i="5"/>
  <c r="M81" i="5" s="1"/>
  <c r="L19" i="4" s="1"/>
  <c r="N80" i="5"/>
  <c r="N81" i="5" s="1"/>
  <c r="M19" i="4" s="1"/>
  <c r="O80" i="5"/>
  <c r="O81" i="5" s="1"/>
  <c r="P80" i="5"/>
  <c r="P81" i="5" s="1"/>
  <c r="Q80" i="5"/>
  <c r="Q81" i="5" s="1"/>
  <c r="P19" i="4" s="1"/>
  <c r="R80" i="5"/>
  <c r="R81" i="5" s="1"/>
  <c r="Q19" i="4" s="1"/>
  <c r="S80" i="5"/>
  <c r="R18" i="4" s="1"/>
  <c r="T80" i="5"/>
  <c r="S18" i="4" s="1"/>
  <c r="U80" i="5"/>
  <c r="T18" i="4" s="1"/>
  <c r="V80" i="5"/>
  <c r="U18" i="4" s="1"/>
  <c r="W80" i="5"/>
  <c r="W81" i="5" s="1"/>
  <c r="V19" i="4" s="1"/>
  <c r="X80" i="5"/>
  <c r="Y80" i="5"/>
  <c r="Z80" i="5"/>
  <c r="Z81" i="5" s="1"/>
  <c r="Y19" i="4" s="1"/>
  <c r="AA80" i="5"/>
  <c r="AA81" i="5" s="1"/>
  <c r="Z19" i="4" s="1"/>
  <c r="AB80" i="5"/>
  <c r="AB81" i="5" s="1"/>
  <c r="AA19" i="4" s="1"/>
  <c r="AC80" i="5"/>
  <c r="AC81" i="5" s="1"/>
  <c r="AB19" i="4" s="1"/>
  <c r="AD80" i="5"/>
  <c r="AC18" i="4" s="1"/>
  <c r="AE80" i="5"/>
  <c r="AD18" i="4" s="1"/>
  <c r="AF80" i="5"/>
  <c r="AF81" i="5" s="1"/>
  <c r="AE19" i="4" s="1"/>
  <c r="AG80" i="5"/>
  <c r="AG81" i="5" s="1"/>
  <c r="AF19" i="4" s="1"/>
  <c r="AH80" i="5"/>
  <c r="E81" i="5"/>
  <c r="D19" i="4" s="1"/>
  <c r="F81" i="5"/>
  <c r="E19" i="4" s="1"/>
  <c r="G81" i="5"/>
  <c r="H81" i="5"/>
  <c r="G19" i="4" s="1"/>
  <c r="I81" i="5"/>
  <c r="H19" i="4" s="1"/>
  <c r="J81" i="5"/>
  <c r="I19" i="4" s="1"/>
  <c r="X81" i="5"/>
  <c r="W19" i="4" s="1"/>
  <c r="Y81" i="5"/>
  <c r="X19" i="4" s="1"/>
  <c r="D1" i="3"/>
  <c r="E1" i="3" s="1"/>
  <c r="F1" i="3" s="1"/>
  <c r="G1" i="3" s="1"/>
  <c r="H1" i="3" s="1"/>
  <c r="I1" i="3" s="1"/>
  <c r="J1" i="3" s="1"/>
  <c r="K1" i="3" s="1"/>
  <c r="L1" i="3" s="1"/>
  <c r="M1" i="3" s="1"/>
  <c r="N1" i="3" s="1"/>
  <c r="O1" i="3" s="1"/>
  <c r="P1" i="3" s="1"/>
  <c r="Q1" i="3" s="1"/>
  <c r="R1" i="3" s="1"/>
  <c r="S1" i="3" s="1"/>
  <c r="T1" i="3" s="1"/>
  <c r="U1" i="3" s="1"/>
  <c r="V1" i="3" s="1"/>
  <c r="W1" i="3" s="1"/>
  <c r="X1" i="3" s="1"/>
  <c r="Y1" i="3" s="1"/>
  <c r="Z1" i="3" s="1"/>
  <c r="AA1" i="3" s="1"/>
  <c r="AB1" i="3" s="1"/>
  <c r="AC1" i="3" s="1"/>
  <c r="AD1" i="3" s="1"/>
  <c r="AE1" i="3" s="1"/>
  <c r="AF1" i="3" s="1"/>
  <c r="U20" i="3"/>
  <c r="V20" i="3"/>
  <c r="E1" i="2"/>
  <c r="F1" i="2" s="1"/>
  <c r="G1" i="2" s="1"/>
  <c r="H1" i="2" s="1"/>
  <c r="I1" i="2" s="1"/>
  <c r="J1" i="2" s="1"/>
  <c r="K1" i="2" s="1"/>
  <c r="L1" i="2" s="1"/>
  <c r="M1" i="2" s="1"/>
  <c r="N1" i="2" s="1"/>
  <c r="O1" i="2" s="1"/>
  <c r="P1" i="2" s="1"/>
  <c r="Q1" i="2" s="1"/>
  <c r="R1" i="2" s="1"/>
  <c r="S1" i="2" s="1"/>
  <c r="T1" i="2" s="1"/>
  <c r="U1" i="2" s="1"/>
  <c r="V1" i="2" s="1"/>
  <c r="W1" i="2" s="1"/>
  <c r="X1" i="2" s="1"/>
  <c r="Y1" i="2" s="1"/>
  <c r="Z1" i="2" s="1"/>
  <c r="AA1" i="2" s="1"/>
  <c r="AB1" i="2" s="1"/>
  <c r="AC1" i="2" s="1"/>
  <c r="AD1" i="2" s="1"/>
  <c r="AE1" i="2" s="1"/>
  <c r="AF1" i="2" s="1"/>
  <c r="AA2" i="2"/>
  <c r="AC2" i="2"/>
  <c r="AB9" i="2"/>
  <c r="AC9" i="2" s="1"/>
  <c r="AE9" i="2"/>
  <c r="AF9" i="2" s="1"/>
  <c r="E1" i="4"/>
  <c r="F1" i="4"/>
  <c r="G1" i="4"/>
  <c r="H1" i="4" s="1"/>
  <c r="I1" i="4" s="1"/>
  <c r="J1" i="4" s="1"/>
  <c r="K1" i="4" s="1"/>
  <c r="L1" i="4" s="1"/>
  <c r="M1" i="4" s="1"/>
  <c r="N1" i="4" s="1"/>
  <c r="O1" i="4" s="1"/>
  <c r="P1" i="4" s="1"/>
  <c r="Q1" i="4" s="1"/>
  <c r="R1" i="4" s="1"/>
  <c r="S1" i="4" s="1"/>
  <c r="T1" i="4" s="1"/>
  <c r="U1" i="4" s="1"/>
  <c r="V1" i="4" s="1"/>
  <c r="W1" i="4" s="1"/>
  <c r="X1" i="4" s="1"/>
  <c r="Y1" i="4" s="1"/>
  <c r="Z1" i="4" s="1"/>
  <c r="AA1" i="4" s="1"/>
  <c r="AB1" i="4" s="1"/>
  <c r="AC1" i="4" s="1"/>
  <c r="AD1" i="4" s="1"/>
  <c r="AE1" i="4" s="1"/>
  <c r="AF1" i="4" s="1"/>
  <c r="AG1" i="4" s="1"/>
  <c r="AC2" i="4"/>
  <c r="AD2" i="4" s="1"/>
  <c r="AC3" i="4"/>
  <c r="AD3" i="4" s="1"/>
  <c r="AA14" i="4"/>
  <c r="AE15" i="4"/>
  <c r="AF15" i="4"/>
  <c r="D18" i="4"/>
  <c r="E18" i="4"/>
  <c r="F18" i="4"/>
  <c r="V18" i="4"/>
  <c r="W18" i="4"/>
  <c r="X18" i="4"/>
  <c r="Y18" i="4"/>
  <c r="Z18" i="4"/>
  <c r="AA18" i="4"/>
  <c r="AB18" i="4"/>
  <c r="F19" i="4"/>
  <c r="N19" i="4"/>
  <c r="O19" i="4"/>
  <c r="F1" i="1"/>
  <c r="G1" i="1" s="1"/>
  <c r="H1" i="1" s="1"/>
  <c r="I1" i="1" s="1"/>
  <c r="J1" i="1" s="1"/>
  <c r="K1" i="1" s="1"/>
  <c r="L1" i="1" s="1"/>
  <c r="M1" i="1" s="1"/>
  <c r="N1" i="1" s="1"/>
  <c r="O1" i="1" s="1"/>
  <c r="P1" i="1" s="1"/>
  <c r="Q1" i="1" s="1"/>
  <c r="R1" i="1" s="1"/>
  <c r="S1" i="1" s="1"/>
  <c r="T1" i="1" s="1"/>
  <c r="U1" i="1" s="1"/>
  <c r="V1" i="1" s="1"/>
  <c r="W1" i="1" s="1"/>
  <c r="X1" i="1" s="1"/>
  <c r="Y1" i="1" s="1"/>
  <c r="Z1" i="1" s="1"/>
  <c r="AA1" i="1" s="1"/>
  <c r="AB1" i="1" s="1"/>
  <c r="AC1" i="1" s="1"/>
  <c r="AD1" i="1" s="1"/>
  <c r="AE1" i="1" s="1"/>
  <c r="AF1" i="1" s="1"/>
  <c r="AG1" i="1" s="1"/>
  <c r="AD5" i="1"/>
  <c r="AE5" i="1" s="1"/>
  <c r="AF5" i="1" s="1"/>
  <c r="AG5" i="1" s="1"/>
  <c r="Y23" i="1"/>
  <c r="AB23" i="1"/>
  <c r="AC23" i="1" s="1"/>
  <c r="AD23" i="1" s="1"/>
  <c r="AE23" i="1" s="1"/>
  <c r="AF23" i="1" s="1"/>
  <c r="AG23" i="1" s="1"/>
  <c r="AB66" i="1"/>
  <c r="AC66" i="1" s="1"/>
  <c r="AD66" i="1" s="1"/>
  <c r="AE66" i="1" s="1"/>
  <c r="AF66" i="1" s="1"/>
  <c r="AG66" i="1" s="1"/>
  <c r="P18" i="4" l="1"/>
  <c r="L18" i="4"/>
  <c r="K18" i="4"/>
  <c r="AD81" i="5"/>
  <c r="AC19" i="4" s="1"/>
  <c r="M18" i="4"/>
  <c r="J18" i="4"/>
  <c r="AH81" i="5"/>
  <c r="AG18" i="4"/>
  <c r="Q18" i="4"/>
  <c r="AE81" i="5"/>
  <c r="AD19" i="4" s="1"/>
  <c r="AF18" i="4"/>
  <c r="AE18" i="4"/>
  <c r="AG19" i="4"/>
  <c r="AE3" i="4"/>
  <c r="V81" i="5"/>
  <c r="U19" i="4" s="1"/>
  <c r="U81" i="5"/>
  <c r="T19" i="4" s="1"/>
  <c r="T81" i="5"/>
  <c r="S19" i="4" s="1"/>
  <c r="S81" i="5"/>
  <c r="R19" i="4" s="1"/>
  <c r="AE2" i="4"/>
  <c r="AF2" i="4" l="1"/>
  <c r="AF3" i="4"/>
</calcChain>
</file>

<file path=xl/sharedStrings.xml><?xml version="1.0" encoding="utf-8"?>
<sst xmlns="http://schemas.openxmlformats.org/spreadsheetml/2006/main" count="772" uniqueCount="387">
  <si>
    <t>Subbasin</t>
  </si>
  <si>
    <t>Area</t>
  </si>
  <si>
    <t>Quantity</t>
  </si>
  <si>
    <t>Variable</t>
  </si>
  <si>
    <t>North Fork</t>
  </si>
  <si>
    <t>Colorado</t>
  </si>
  <si>
    <t>Irrigation – Non-Federal Canals</t>
  </si>
  <si>
    <t>NFDc</t>
  </si>
  <si>
    <t>Irrigation – Small Pumps</t>
  </si>
  <si>
    <t>NFPc</t>
  </si>
  <si>
    <t>M&amp;I</t>
  </si>
  <si>
    <t>NFMIc</t>
  </si>
  <si>
    <t>Arikaree</t>
  </si>
  <si>
    <t>ARDc</t>
  </si>
  <si>
    <t>ARPc</t>
  </si>
  <si>
    <t>ARMIc</t>
  </si>
  <si>
    <t>Kansas</t>
  </si>
  <si>
    <t>ARDk</t>
  </si>
  <si>
    <t>ARPk</t>
  </si>
  <si>
    <t>ARMIk</t>
  </si>
  <si>
    <t>Nebraska</t>
  </si>
  <si>
    <t>ARDn</t>
  </si>
  <si>
    <t>ARPn</t>
  </si>
  <si>
    <t>ARMIn</t>
  </si>
  <si>
    <t>Buffalo Creek</t>
  </si>
  <si>
    <t>BODc</t>
  </si>
  <si>
    <t>BOPc</t>
  </si>
  <si>
    <t>BOMIc</t>
  </si>
  <si>
    <t>BODn</t>
  </si>
  <si>
    <t>BOPn</t>
  </si>
  <si>
    <t>BOMIn</t>
  </si>
  <si>
    <t>Rock Creek</t>
  </si>
  <si>
    <t>RCDn</t>
  </si>
  <si>
    <t>RCPn</t>
  </si>
  <si>
    <t>RCMIn</t>
  </si>
  <si>
    <t>South Fork</t>
  </si>
  <si>
    <t>SFDc</t>
  </si>
  <si>
    <t>SFPc</t>
  </si>
  <si>
    <t>SFMIc</t>
  </si>
  <si>
    <t>SFDk</t>
  </si>
  <si>
    <t>SFPk</t>
  </si>
  <si>
    <t>SFMIk</t>
  </si>
  <si>
    <t>SFDn</t>
  </si>
  <si>
    <t>SFPn</t>
  </si>
  <si>
    <t>SFMIn</t>
  </si>
  <si>
    <t>Frenchman Creek</t>
  </si>
  <si>
    <t>FCDn</t>
  </si>
  <si>
    <t>FCPn</t>
  </si>
  <si>
    <t>FCMIn</t>
  </si>
  <si>
    <t>Driftwood Creek</t>
  </si>
  <si>
    <t>DCDk</t>
  </si>
  <si>
    <t>DCPk</t>
  </si>
  <si>
    <t>DCMIk</t>
  </si>
  <si>
    <t>DCDn</t>
  </si>
  <si>
    <t>DCPn</t>
  </si>
  <si>
    <t>DCMIn</t>
  </si>
  <si>
    <t>Red Willow Creek</t>
  </si>
  <si>
    <t>RWDn</t>
  </si>
  <si>
    <t>RWPn</t>
  </si>
  <si>
    <t>RWMIn</t>
  </si>
  <si>
    <t>Medicine Creek</t>
  </si>
  <si>
    <t>Nebraska above gage</t>
  </si>
  <si>
    <t>MCDn</t>
  </si>
  <si>
    <t>MCPn</t>
  </si>
  <si>
    <t>MCMIn</t>
  </si>
  <si>
    <t>Nebraska below gage</t>
  </si>
  <si>
    <t>MCDnb</t>
  </si>
  <si>
    <t>MCPnb</t>
  </si>
  <si>
    <t>MCMInb</t>
  </si>
  <si>
    <t>Beaver Creek</t>
  </si>
  <si>
    <t>BRDc</t>
  </si>
  <si>
    <t>BRPc</t>
  </si>
  <si>
    <t>BRMIc</t>
  </si>
  <si>
    <t>BRDk</t>
  </si>
  <si>
    <t>BRPk</t>
  </si>
  <si>
    <t>BRMIk</t>
  </si>
  <si>
    <t>BRDn</t>
  </si>
  <si>
    <t>BRPn</t>
  </si>
  <si>
    <t>BRMIn</t>
  </si>
  <si>
    <t>BRDnb</t>
  </si>
  <si>
    <t>BRPnb</t>
  </si>
  <si>
    <t>BRMInb</t>
  </si>
  <si>
    <t>Sappa Creek</t>
  </si>
  <si>
    <t>SCDk</t>
  </si>
  <si>
    <t>SCPk</t>
  </si>
  <si>
    <t>SCMIk</t>
  </si>
  <si>
    <t>SCDn</t>
  </si>
  <si>
    <t>SCPn</t>
  </si>
  <si>
    <t>SCMIn</t>
  </si>
  <si>
    <t>SCDnb</t>
  </si>
  <si>
    <t>SCPnb</t>
  </si>
  <si>
    <t>SCMInb</t>
  </si>
  <si>
    <t>Prairie Dog Creek</t>
  </si>
  <si>
    <t>PDDk</t>
  </si>
  <si>
    <t>PDPk</t>
  </si>
  <si>
    <t>PDMIk</t>
  </si>
  <si>
    <t>PDDnb</t>
  </si>
  <si>
    <t>PDPnb</t>
  </si>
  <si>
    <t>PDMInb</t>
  </si>
  <si>
    <t>Mainstem</t>
  </si>
  <si>
    <t>MSDk</t>
  </si>
  <si>
    <t>MSPk</t>
  </si>
  <si>
    <t>MSMIk</t>
  </si>
  <si>
    <t>Nebraska Subbasin Total</t>
  </si>
  <si>
    <t>MSDn</t>
  </si>
  <si>
    <t>MSPn</t>
  </si>
  <si>
    <t>MSMIn</t>
  </si>
  <si>
    <t>Nebraska below Guide Rock</t>
  </si>
  <si>
    <t>MSDnb</t>
  </si>
  <si>
    <t>MSPnb</t>
  </si>
  <si>
    <t>MSMInb</t>
  </si>
  <si>
    <t>NFNFREVc</t>
  </si>
  <si>
    <t>ARNFREVc</t>
  </si>
  <si>
    <t>ARNFREVk</t>
  </si>
  <si>
    <t>ARNFREVn</t>
  </si>
  <si>
    <t>Buffalo</t>
  </si>
  <si>
    <t>BONFREVc</t>
  </si>
  <si>
    <t>BONFREVn</t>
  </si>
  <si>
    <t>RCNFREVn</t>
  </si>
  <si>
    <t>SFNFREVc</t>
  </si>
  <si>
    <t>SFNFREVk</t>
  </si>
  <si>
    <t>SFNFREVn</t>
  </si>
  <si>
    <t>FCNFREVn</t>
  </si>
  <si>
    <t>DCNFREVk</t>
  </si>
  <si>
    <t>DCNFREVn</t>
  </si>
  <si>
    <t>RWNFREVn</t>
  </si>
  <si>
    <t>Nebraska – Above Gage</t>
  </si>
  <si>
    <t>MCNFREVn</t>
  </si>
  <si>
    <t>Nebraska - Below Gage</t>
  </si>
  <si>
    <t>MCNFREVnb</t>
  </si>
  <si>
    <t>BRNFREVc</t>
  </si>
  <si>
    <t>BRNFREVk</t>
  </si>
  <si>
    <t>BRNFREVn</t>
  </si>
  <si>
    <t>BRNFREVnb</t>
  </si>
  <si>
    <t>SCNFREVk</t>
  </si>
  <si>
    <t>SCNFREVn</t>
  </si>
  <si>
    <t>SCNFREVnb</t>
  </si>
  <si>
    <t>PDNFREVk</t>
  </si>
  <si>
    <t>Nebraska – Below Gage</t>
  </si>
  <si>
    <t>PDNFREVnb</t>
  </si>
  <si>
    <t>MSNFREVk</t>
  </si>
  <si>
    <t>Nebraska - Above Guide Rock</t>
  </si>
  <si>
    <t>MSNFREVn</t>
  </si>
  <si>
    <t>Nebraska - Below Guide Rock Gage</t>
  </si>
  <si>
    <t>MSNFREVnb</t>
  </si>
  <si>
    <t>Gage Name</t>
  </si>
  <si>
    <t>North Fork Republican River At Colorado-Nebraska State Line</t>
  </si>
  <si>
    <t>06823000</t>
  </si>
  <si>
    <t>Arikaree River At Haigler</t>
  </si>
  <si>
    <t>06821500</t>
  </si>
  <si>
    <t>Buffalo Creek Near Haigler</t>
  </si>
  <si>
    <t>06823500</t>
  </si>
  <si>
    <t>Rock Creek At Parks</t>
  </si>
  <si>
    <t>06824000</t>
  </si>
  <si>
    <t>South Fork Republican River Near Benkelman</t>
  </si>
  <si>
    <t>06827500</t>
  </si>
  <si>
    <t>Frenchman Creek At Culbertson</t>
  </si>
  <si>
    <t>06835500</t>
  </si>
  <si>
    <t>Driftwood Creek Near McCook</t>
  </si>
  <si>
    <t>06836500</t>
  </si>
  <si>
    <t>Red Willow Creek Near Red Willow</t>
  </si>
  <si>
    <t>06838000</t>
  </si>
  <si>
    <t>Medicine Creek Below Harry Strunk</t>
  </si>
  <si>
    <t>06842500</t>
  </si>
  <si>
    <t>Beaver Creek Near Beaver City</t>
  </si>
  <si>
    <t>06847000</t>
  </si>
  <si>
    <t>Sappa Creek Near Stamford</t>
  </si>
  <si>
    <t>06847500</t>
  </si>
  <si>
    <t>Prairie Dog Creek Near Woodruff</t>
  </si>
  <si>
    <t>06848500</t>
  </si>
  <si>
    <t>Republican River At Guide Rock</t>
  </si>
  <si>
    <t>06853020</t>
  </si>
  <si>
    <t>Republican River Near Hardy</t>
  </si>
  <si>
    <t>06853500</t>
  </si>
  <si>
    <t>Colorado Resolution Water Supply Credit</t>
  </si>
  <si>
    <t>CORWS</t>
  </si>
  <si>
    <t>Nebraska Rock Creek Augmentation Pumping Volume</t>
  </si>
  <si>
    <t>NRCAPV</t>
  </si>
  <si>
    <t>Nebraska N-CORPE Augmentation Pumping Volume</t>
  </si>
  <si>
    <t>NMCAPV</t>
  </si>
  <si>
    <t>Nebraska Computer Water Supply Adjustment</t>
  </si>
  <si>
    <t>NCWSA</t>
  </si>
  <si>
    <t>Nebraska Resolution Water Supply Credit</t>
  </si>
  <si>
    <t>NERWS</t>
  </si>
  <si>
    <t>Water Short Year</t>
  </si>
  <si>
    <t>WSY</t>
  </si>
  <si>
    <t>Monthly flow at Hardy Gage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</si>
  <si>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</si>
  <si>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</si>
  <si>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</si>
  <si>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</si>
  <si>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</si>
  <si>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</si>
  <si>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</si>
  <si>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</si>
  <si>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</si>
  <si>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</si>
  <si>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</si>
  <si>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</si>
  <si>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Reservoir</t>
  </si>
  <si>
    <t>Bonny</t>
  </si>
  <si>
    <t>Evaporation</t>
  </si>
  <si>
    <t>BONNYe</t>
  </si>
  <si>
    <t>Change in Storage</t>
  </si>
  <si>
    <t>BONNYs</t>
  </si>
  <si>
    <t>Enders</t>
  </si>
  <si>
    <t>ENDERSe</t>
  </si>
  <si>
    <t>ENDERSs</t>
  </si>
  <si>
    <t>Hugh Butler</t>
  </si>
  <si>
    <t>BUTLERe</t>
  </si>
  <si>
    <t>BUTLERs</t>
  </si>
  <si>
    <t>Harry Strunk</t>
  </si>
  <si>
    <t>STRUNKe</t>
  </si>
  <si>
    <t>STRUNKs</t>
  </si>
  <si>
    <t>Keith Sebelius</t>
  </si>
  <si>
    <t>SEBELIUSe</t>
  </si>
  <si>
    <t>SEBELIUSs</t>
  </si>
  <si>
    <t>Swanson</t>
  </si>
  <si>
    <t>SWANSONe</t>
  </si>
  <si>
    <t>SWANSONs</t>
  </si>
  <si>
    <t>Harlan County</t>
  </si>
  <si>
    <t>Evaporation Subject to Split</t>
  </si>
  <si>
    <t>HARLANe</t>
  </si>
  <si>
    <t>Evaporation Charged to Kansas only</t>
  </si>
  <si>
    <t>HARLANxK</t>
  </si>
  <si>
    <t>HARLANs</t>
  </si>
  <si>
    <t>Lovewell – Republican River Portion</t>
  </si>
  <si>
    <t>LOVEWELLe</t>
  </si>
  <si>
    <t>Harlan County Split</t>
  </si>
  <si>
    <t>Evaporation Charged to Kansas</t>
  </si>
  <si>
    <t>HARLANeK</t>
  </si>
  <si>
    <t>Evaporation Charged to Nebraska</t>
  </si>
  <si>
    <t>HARLANeN</t>
  </si>
  <si>
    <t>Source</t>
  </si>
  <si>
    <t>Haigler Canal</t>
  </si>
  <si>
    <t>Diversions-Colorado</t>
  </si>
  <si>
    <t>Input:C231</t>
  </si>
  <si>
    <t>HAIGLERc</t>
  </si>
  <si>
    <t>Diversions-Nebraska</t>
  </si>
  <si>
    <t>Input:C232</t>
  </si>
  <si>
    <t>HAIGLERn</t>
  </si>
  <si>
    <t>Formula</t>
  </si>
  <si>
    <t>HAIGLER</t>
  </si>
  <si>
    <t>Hale Ditch</t>
  </si>
  <si>
    <t>Diversions</t>
  </si>
  <si>
    <t>Input:C234</t>
  </si>
  <si>
    <t>HALE</t>
  </si>
  <si>
    <t>Champion Canal</t>
  </si>
  <si>
    <t>Input:C235</t>
  </si>
  <si>
    <t>CHAMPION</t>
  </si>
  <si>
    <t>Riverside Canal</t>
  </si>
  <si>
    <t>Input:C236</t>
  </si>
  <si>
    <t>RIVERSIDE</t>
  </si>
  <si>
    <t>Culbertson Canal</t>
  </si>
  <si>
    <t>Attachment7:B</t>
  </si>
  <si>
    <t>CULBERTSONi</t>
  </si>
  <si>
    <t>Spills</t>
  </si>
  <si>
    <t>Attachment7:C</t>
  </si>
  <si>
    <t>CULBERTSONis</t>
  </si>
  <si>
    <t>Deliveries</t>
  </si>
  <si>
    <t>Attachment7:D</t>
  </si>
  <si>
    <t>CULBERTSONid</t>
  </si>
  <si>
    <t>Non-irrigation season diversions</t>
  </si>
  <si>
    <t>CULBERTSONo</t>
  </si>
  <si>
    <t>Non-irrigation season spills</t>
  </si>
  <si>
    <t>CULBERTSONos</t>
  </si>
  <si>
    <t>Culbertson Canal Extension</t>
  </si>
  <si>
    <t>CULBERTEXTi</t>
  </si>
  <si>
    <t>CULBERTEXTis</t>
  </si>
  <si>
    <t>CULBERTEXTid</t>
  </si>
  <si>
    <t>CULBERTEXTo</t>
  </si>
  <si>
    <t>CULBERTEXTos</t>
  </si>
  <si>
    <t>Deliveries – Non-Irrigation Season</t>
  </si>
  <si>
    <t>CULBERTEXTod</t>
  </si>
  <si>
    <t>Meeker-Driftwood Canal</t>
  </si>
  <si>
    <t>MEEKERi</t>
  </si>
  <si>
    <t>MEEKERis</t>
  </si>
  <si>
    <t>MEEKERid</t>
  </si>
  <si>
    <t>MEEKERo</t>
  </si>
  <si>
    <t>MEEKERos</t>
  </si>
  <si>
    <t>Red Willow Canal</t>
  </si>
  <si>
    <t>RWCANALi</t>
  </si>
  <si>
    <t>RWCANALis</t>
  </si>
  <si>
    <t>RWCANALid</t>
  </si>
  <si>
    <t>RWCANALo</t>
  </si>
  <si>
    <t>RWCANALos</t>
  </si>
  <si>
    <t>Almena Canal</t>
  </si>
  <si>
    <t>ALMENA</t>
  </si>
  <si>
    <t>Spill</t>
  </si>
  <si>
    <t>ALMENAs</t>
  </si>
  <si>
    <t>Almena Canal Return Flow</t>
  </si>
  <si>
    <t>ALMENAd</t>
  </si>
  <si>
    <t>Bartley Canal</t>
  </si>
  <si>
    <t>BARTLEYi</t>
  </si>
  <si>
    <t>BARTLEYis</t>
  </si>
  <si>
    <t>BARTLEYid</t>
  </si>
  <si>
    <t>BARTLEYo</t>
  </si>
  <si>
    <t>BARTLEYos</t>
  </si>
  <si>
    <t>Cambridge Canal</t>
  </si>
  <si>
    <t>CAMBRIDGEi</t>
  </si>
  <si>
    <t>CAMBRIDGEis</t>
  </si>
  <si>
    <t>CAMBRIDGEid</t>
  </si>
  <si>
    <t>CAMBRIDGEo</t>
  </si>
  <si>
    <t>CAMBRIDGEos</t>
  </si>
  <si>
    <t>Naponee Canal</t>
  </si>
  <si>
    <t>NAPONEEi</t>
  </si>
  <si>
    <t>NAPONEEis</t>
  </si>
  <si>
    <t>NAPONEEid</t>
  </si>
  <si>
    <t>NAPONEEo</t>
  </si>
  <si>
    <t>NAPONEEos</t>
  </si>
  <si>
    <t>Franklin Canal</t>
  </si>
  <si>
    <t>FRANKLINi</t>
  </si>
  <si>
    <t>FRANKLINis</t>
  </si>
  <si>
    <t>FRANKLINid</t>
  </si>
  <si>
    <t>FRANKLINo</t>
  </si>
  <si>
    <t>FRANKLINos</t>
  </si>
  <si>
    <t>Franklin Pump Canal</t>
  </si>
  <si>
    <t>FRANKLINPMPi</t>
  </si>
  <si>
    <t>FRANKLINPMPis</t>
  </si>
  <si>
    <t>FRANKLINPMPid</t>
  </si>
  <si>
    <t>FRANKLINPMPo</t>
  </si>
  <si>
    <t>FRANKLINPMPos</t>
  </si>
  <si>
    <t>Superior Canal</t>
  </si>
  <si>
    <t>SUPERIORi</t>
  </si>
  <si>
    <t>SUPERIORis</t>
  </si>
  <si>
    <t>SUPERIORid</t>
  </si>
  <si>
    <t>SUPERIORo</t>
  </si>
  <si>
    <t>SUPERIORos</t>
  </si>
  <si>
    <t>Courtland Canal</t>
  </si>
  <si>
    <t>Headgate Diversion</t>
  </si>
  <si>
    <t>CourtlandAbLove:B41</t>
  </si>
  <si>
    <t>COURTLANDhg</t>
  </si>
  <si>
    <t>Diversions to Nebraska</t>
  </si>
  <si>
    <t>CourtlandAbLove:P41</t>
  </si>
  <si>
    <t>COURTLANDn</t>
  </si>
  <si>
    <t>Deliveries to Nebraska</t>
  </si>
  <si>
    <t>CourtlandAbLove:D41</t>
  </si>
  <si>
    <t>COURTLANDnd</t>
  </si>
  <si>
    <t>Loss in Nebraska assigned to upper Courtland Kansas</t>
  </si>
  <si>
    <t>CourtlandAbLove:L41</t>
  </si>
  <si>
    <t>COURTLANDclUC</t>
  </si>
  <si>
    <t xml:space="preserve">Loss in Nebraska assigned to delivery to Lovewell </t>
  </si>
  <si>
    <t>CourtlandAbLove:M41</t>
  </si>
  <si>
    <t>COURTLANDclLW</t>
  </si>
  <si>
    <t>Flow at State Line</t>
  </si>
  <si>
    <t>CourtlandAbLove:C41</t>
  </si>
  <si>
    <t>COURTLANDsl</t>
  </si>
  <si>
    <t>Diversions to the Upper Courtland District</t>
  </si>
  <si>
    <t>Attachment7:B29</t>
  </si>
  <si>
    <t>COURTLANDa</t>
  </si>
  <si>
    <t>Above Lovewell Spill</t>
  </si>
  <si>
    <t>Attachment7:C29</t>
  </si>
  <si>
    <t>COURTLANDas</t>
  </si>
  <si>
    <t>Above Lovewell Deliveries</t>
  </si>
  <si>
    <t>Attachment7:D29</t>
  </si>
  <si>
    <t>COURTLANDad</t>
  </si>
  <si>
    <t>Loss assigned to deliveries of water to Lovewell Stateline to Lovewell</t>
  </si>
  <si>
    <t>CourtlandAbLove:O41</t>
  </si>
  <si>
    <t>COURTLANDclSL</t>
  </si>
  <si>
    <t>Courtland Canal diversions from Lovewell</t>
  </si>
  <si>
    <t>Attachment7:B30</t>
  </si>
  <si>
    <t>COURTLANDb</t>
  </si>
  <si>
    <t>Courtland Canal spill  from Lovewell</t>
  </si>
  <si>
    <t>Attachment7:C30</t>
  </si>
  <si>
    <t>COURTLANDbs</t>
  </si>
  <si>
    <t>Courtland Canal deliveries from Lovewell</t>
  </si>
  <si>
    <t>Attachment7:D30</t>
  </si>
  <si>
    <t>COURTLANDbd</t>
  </si>
  <si>
    <t>Diversions of Republican River water from Lovewell Reservoir to the Courtland Canal below Lovewell</t>
  </si>
  <si>
    <t>Input:C271</t>
  </si>
  <si>
    <t>COURTLANDl</t>
  </si>
  <si>
    <t>To allocate Harlan County evaporation:</t>
  </si>
  <si>
    <t>Kansas Bostwick Diversions During Irrigation Season</t>
  </si>
  <si>
    <t>Input:C274</t>
  </si>
  <si>
    <t>Nebraska Bostwick Diversions During Irrigation Season</t>
  </si>
  <si>
    <t>Input:C275</t>
  </si>
  <si>
    <t>Percent of Harlan Evap Charged to Kansas</t>
  </si>
  <si>
    <t>Percent of Harlan Evap Charged to Nebraska</t>
  </si>
  <si>
    <t>Source Spreadsheet</t>
  </si>
  <si>
    <t>20250331_SmallPumpers_NFCanals.xlsx</t>
  </si>
  <si>
    <t>SummariesbySubbasin2024.csv</t>
  </si>
  <si>
    <t>FedRes_Evap_Storage_2024.xlsx
CWSA_Evap_Storage_2024.xlsx</t>
  </si>
  <si>
    <t>FedRes_Evap_Storage_2024.xlsx</t>
  </si>
  <si>
    <t>2024Orchard-Thirty-Western-Haigler.xlsx</t>
  </si>
  <si>
    <t>20250210_Attachment7for2024.xlsx</t>
  </si>
  <si>
    <t>Court wrk sht 24_extended.xlsx</t>
  </si>
  <si>
    <t>HClake_Split_2024.xlsx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</si>
</sst>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8" x14ac:knownFonts="1">
    <font>
      <sz val="10"/>
      <name val="Arial"/>
      <family val="2"/>
    </font>
    <font>
      <sz val="11"/>
      <color theme="1"/>
      <name val="Aptos Narrow"/>
      <family val="2"/>
      <scheme val="minor"/>
    </font>
    <font>
      <b/>
      <sz val="10"/>
      <name val="Arial"/>
      <family val="2"/>
    </font>
    <font>
      <sz val="10"/>
      <color indexed="8"/>
      <name val="Arial"/>
      <family val="2"/>
    </font>
    <font>
      <sz val="10"/>
      <name val="Arial"/>
      <family val="2"/>
      <charset val="1"/>
    </font>
    <font>
      <sz val="12"/>
      <name val="Arial"/>
      <family val="2"/>
    </font>
    <font>
      <b/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5"/>
        <bgColor indexed="35"/>
      </patternFill>
    </fill>
    <fill>
      <patternFill patternType="solid">
        <fgColor indexed="13"/>
        <bgColor indexed="34"/>
      </patternFill>
    </fill>
    <fill>
      <patternFill patternType="solid">
        <fgColor indexed="11"/>
        <bgColor indexed="49"/>
      </patternFill>
    </fill>
    <fill>
      <patternFill patternType="solid">
        <fgColor indexed="10"/>
        <bgColor indexed="53"/>
      </patternFill>
    </fill>
    <fill>
      <patternFill patternType="solid">
        <fgColor indexed="14"/>
        <bgColor indexed="33"/>
      </patternFill>
    </fill>
    <fill>
      <patternFill patternType="solid">
        <fgColor indexed="53"/>
        <bgColor indexed="10"/>
      </patternFill>
    </fill>
  </fills>
  <borders count="9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119">
    <xf numFmtId="0" fontId="0" fillId="0" borderId="0" xfId="0"/>
    <xf numFmtId="1" fontId="0" fillId="0" borderId="0" xfId="0" applyNumberFormat="1"/>
    <xf numFmtId="0" fontId="0" fillId="0" borderId="0" xfId="0" applyProtection="1">
      <protection locked="0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left" vertical="center"/>
    </xf>
    <xf numFmtId="1" fontId="2" fillId="0" borderId="0" xfId="0" applyNumberFormat="1" applyFont="1"/>
    <xf numFmtId="1" fontId="2" fillId="0" borderId="0" xfId="0" applyNumberFormat="1" applyFont="1" applyProtection="1">
      <protection locked="0"/>
    </xf>
    <xf numFmtId="0" fontId="0" fillId="2" borderId="3" xfId="0" applyFill="1" applyBorder="1" applyAlignment="1">
      <alignment horizontal="left" vertical="center"/>
    </xf>
    <xf numFmtId="0" fontId="0" fillId="2" borderId="3" xfId="0" applyFill="1" applyBorder="1"/>
    <xf numFmtId="1" fontId="0" fillId="2" borderId="3" xfId="0" applyNumberFormat="1" applyFill="1" applyBorder="1"/>
    <xf numFmtId="1" fontId="0" fillId="2" borderId="4" xfId="0" applyNumberFormat="1" applyFill="1" applyBorder="1"/>
    <xf numFmtId="1" fontId="0" fillId="2" borderId="4" xfId="0" applyNumberFormat="1" applyFill="1" applyBorder="1" applyProtection="1">
      <protection locked="0"/>
    </xf>
    <xf numFmtId="0" fontId="0" fillId="2" borderId="0" xfId="0" applyFill="1" applyAlignment="1">
      <alignment horizontal="left" vertical="center"/>
    </xf>
    <xf numFmtId="0" fontId="0" fillId="2" borderId="0" xfId="0" applyFill="1"/>
    <xf numFmtId="1" fontId="0" fillId="2" borderId="0" xfId="0" applyNumberFormat="1" applyFill="1"/>
    <xf numFmtId="1" fontId="0" fillId="2" borderId="5" xfId="0" applyNumberFormat="1" applyFill="1" applyBorder="1"/>
    <xf numFmtId="1" fontId="0" fillId="2" borderId="5" xfId="0" applyNumberFormat="1" applyFill="1" applyBorder="1" applyProtection="1">
      <protection locked="0"/>
    </xf>
    <xf numFmtId="0" fontId="0" fillId="2" borderId="6" xfId="0" applyFill="1" applyBorder="1" applyAlignment="1">
      <alignment horizontal="left" vertical="center"/>
    </xf>
    <xf numFmtId="0" fontId="0" fillId="2" borderId="6" xfId="0" applyFill="1" applyBorder="1"/>
    <xf numFmtId="1" fontId="0" fillId="2" borderId="6" xfId="0" applyNumberFormat="1" applyFill="1" applyBorder="1"/>
    <xf numFmtId="1" fontId="0" fillId="2" borderId="7" xfId="0" applyNumberFormat="1" applyFill="1" applyBorder="1"/>
    <xf numFmtId="1" fontId="0" fillId="2" borderId="7" xfId="0" applyNumberFormat="1" applyFill="1" applyBorder="1" applyProtection="1">
      <protection locked="0"/>
    </xf>
    <xf numFmtId="0" fontId="0" fillId="3" borderId="3" xfId="0" applyFill="1" applyBorder="1" applyAlignment="1">
      <alignment horizontal="left" vertical="center"/>
    </xf>
    <xf numFmtId="0" fontId="0" fillId="3" borderId="3" xfId="0" applyFill="1" applyBorder="1"/>
    <xf numFmtId="1" fontId="0" fillId="3" borderId="3" xfId="0" applyNumberFormat="1" applyFill="1" applyBorder="1"/>
    <xf numFmtId="1" fontId="0" fillId="3" borderId="4" xfId="0" applyNumberFormat="1" applyFill="1" applyBorder="1"/>
    <xf numFmtId="1" fontId="0" fillId="3" borderId="4" xfId="0" applyNumberFormat="1" applyFill="1" applyBorder="1" applyProtection="1">
      <protection locked="0"/>
    </xf>
    <xf numFmtId="0" fontId="0" fillId="3" borderId="0" xfId="0" applyFill="1" applyAlignment="1">
      <alignment horizontal="left" vertical="center"/>
    </xf>
    <xf numFmtId="0" fontId="0" fillId="3" borderId="0" xfId="0" applyFill="1"/>
    <xf numFmtId="1" fontId="0" fillId="3" borderId="0" xfId="0" applyNumberFormat="1" applyFill="1"/>
    <xf numFmtId="1" fontId="0" fillId="3" borderId="5" xfId="0" applyNumberFormat="1" applyFill="1" applyBorder="1"/>
    <xf numFmtId="1" fontId="0" fillId="3" borderId="5" xfId="0" applyNumberFormat="1" applyFill="1" applyBorder="1" applyProtection="1">
      <protection locked="0"/>
    </xf>
    <xf numFmtId="0" fontId="0" fillId="3" borderId="6" xfId="0" applyFill="1" applyBorder="1" applyAlignment="1">
      <alignment horizontal="left" vertical="center"/>
    </xf>
    <xf numFmtId="0" fontId="0" fillId="3" borderId="6" xfId="0" applyFill="1" applyBorder="1"/>
    <xf numFmtId="1" fontId="0" fillId="3" borderId="6" xfId="0" applyNumberFormat="1" applyFill="1" applyBorder="1"/>
    <xf numFmtId="1" fontId="0" fillId="3" borderId="7" xfId="0" applyNumberFormat="1" applyFill="1" applyBorder="1"/>
    <xf numFmtId="1" fontId="0" fillId="3" borderId="7" xfId="0" applyNumberFormat="1" applyFill="1" applyBorder="1" applyProtection="1">
      <protection locked="0"/>
    </xf>
    <xf numFmtId="0" fontId="0" fillId="4" borderId="3" xfId="0" applyFill="1" applyBorder="1" applyAlignment="1">
      <alignment horizontal="left" vertical="center"/>
    </xf>
    <xf numFmtId="0" fontId="0" fillId="4" borderId="3" xfId="0" applyFill="1" applyBorder="1"/>
    <xf numFmtId="1" fontId="0" fillId="4" borderId="3" xfId="0" applyNumberFormat="1" applyFill="1" applyBorder="1"/>
    <xf numFmtId="1" fontId="0" fillId="4" borderId="4" xfId="0" applyNumberFormat="1" applyFill="1" applyBorder="1"/>
    <xf numFmtId="1" fontId="0" fillId="4" borderId="4" xfId="0" applyNumberFormat="1" applyFill="1" applyBorder="1" applyProtection="1">
      <protection locked="0"/>
    </xf>
    <xf numFmtId="0" fontId="0" fillId="4" borderId="0" xfId="0" applyFill="1" applyAlignment="1">
      <alignment horizontal="left" vertical="center"/>
    </xf>
    <xf numFmtId="0" fontId="0" fillId="4" borderId="0" xfId="0" applyFill="1"/>
    <xf numFmtId="1" fontId="0" fillId="4" borderId="0" xfId="0" applyNumberFormat="1" applyFill="1"/>
    <xf numFmtId="1" fontId="0" fillId="4" borderId="5" xfId="0" applyNumberFormat="1" applyFill="1" applyBorder="1"/>
    <xf numFmtId="1" fontId="0" fillId="4" borderId="5" xfId="0" applyNumberFormat="1" applyFill="1" applyBorder="1" applyProtection="1">
      <protection locked="0"/>
    </xf>
    <xf numFmtId="0" fontId="0" fillId="4" borderId="6" xfId="0" applyFill="1" applyBorder="1" applyAlignment="1">
      <alignment horizontal="left" vertical="center"/>
    </xf>
    <xf numFmtId="0" fontId="0" fillId="4" borderId="6" xfId="0" applyFill="1" applyBorder="1"/>
    <xf numFmtId="1" fontId="0" fillId="4" borderId="6" xfId="0" applyNumberFormat="1" applyFill="1" applyBorder="1"/>
    <xf numFmtId="1" fontId="0" fillId="4" borderId="7" xfId="0" applyNumberFormat="1" applyFill="1" applyBorder="1"/>
    <xf numFmtId="1" fontId="0" fillId="4" borderId="7" xfId="0" applyNumberFormat="1" applyFill="1" applyBorder="1" applyProtection="1">
      <protection locked="0"/>
    </xf>
    <xf numFmtId="1" fontId="0" fillId="5" borderId="3" xfId="0" applyNumberFormat="1" applyFill="1" applyBorder="1"/>
    <xf numFmtId="0" fontId="3" fillId="3" borderId="3" xfId="0" applyFont="1" applyFill="1" applyBorder="1" applyAlignment="1">
      <alignment horizontal="left" vertical="center"/>
    </xf>
    <xf numFmtId="0" fontId="3" fillId="3" borderId="3" xfId="0" applyFont="1" applyFill="1" applyBorder="1"/>
    <xf numFmtId="1" fontId="3" fillId="3" borderId="3" xfId="0" applyNumberFormat="1" applyFont="1" applyFill="1" applyBorder="1"/>
    <xf numFmtId="1" fontId="3" fillId="3" borderId="4" xfId="0" applyNumberFormat="1" applyFont="1" applyFill="1" applyBorder="1"/>
    <xf numFmtId="1" fontId="3" fillId="3" borderId="4" xfId="0" applyNumberFormat="1" applyFont="1" applyFill="1" applyBorder="1" applyProtection="1">
      <protection locked="0"/>
    </xf>
    <xf numFmtId="0" fontId="3" fillId="3" borderId="0" xfId="0" applyFont="1" applyFill="1" applyAlignment="1">
      <alignment horizontal="left" vertical="center"/>
    </xf>
    <xf numFmtId="0" fontId="3" fillId="3" borderId="0" xfId="0" applyFont="1" applyFill="1"/>
    <xf numFmtId="1" fontId="3" fillId="3" borderId="0" xfId="0" applyNumberFormat="1" applyFont="1" applyFill="1"/>
    <xf numFmtId="1" fontId="3" fillId="3" borderId="5" xfId="0" applyNumberFormat="1" applyFont="1" applyFill="1" applyBorder="1"/>
    <xf numFmtId="1" fontId="3" fillId="3" borderId="5" xfId="0" applyNumberFormat="1" applyFont="1" applyFill="1" applyBorder="1" applyProtection="1">
      <protection locked="0"/>
    </xf>
    <xf numFmtId="0" fontId="3" fillId="3" borderId="6" xfId="0" applyFont="1" applyFill="1" applyBorder="1" applyAlignment="1">
      <alignment horizontal="left" vertical="center"/>
    </xf>
    <xf numFmtId="0" fontId="3" fillId="3" borderId="6" xfId="0" applyFont="1" applyFill="1" applyBorder="1"/>
    <xf numFmtId="1" fontId="3" fillId="3" borderId="6" xfId="0" applyNumberFormat="1" applyFont="1" applyFill="1" applyBorder="1"/>
    <xf numFmtId="1" fontId="3" fillId="3" borderId="7" xfId="0" applyNumberFormat="1" applyFont="1" applyFill="1" applyBorder="1"/>
    <xf numFmtId="1" fontId="3" fillId="3" borderId="7" xfId="0" applyNumberFormat="1" applyFont="1" applyFill="1" applyBorder="1" applyProtection="1">
      <protection locked="0"/>
    </xf>
    <xf numFmtId="0" fontId="0" fillId="0" borderId="0" xfId="0" applyAlignment="1">
      <alignment horizontal="left" vertical="center"/>
    </xf>
    <xf numFmtId="0" fontId="0" fillId="2" borderId="0" xfId="0" applyFill="1" applyAlignment="1">
      <alignment wrapText="1"/>
    </xf>
    <xf numFmtId="1" fontId="0" fillId="2" borderId="0" xfId="0" applyNumberFormat="1" applyFill="1" applyProtection="1">
      <protection locked="0"/>
    </xf>
    <xf numFmtId="0" fontId="0" fillId="3" borderId="0" xfId="0" applyFill="1" applyAlignment="1">
      <alignment wrapText="1"/>
    </xf>
    <xf numFmtId="1" fontId="0" fillId="3" borderId="0" xfId="0" applyNumberFormat="1" applyFill="1" applyProtection="1">
      <protection locked="0"/>
    </xf>
    <xf numFmtId="0" fontId="0" fillId="4" borderId="0" xfId="0" applyFill="1" applyAlignment="1">
      <alignment wrapText="1"/>
    </xf>
    <xf numFmtId="1" fontId="0" fillId="4" borderId="0" xfId="0" applyNumberFormat="1" applyFill="1" applyProtection="1">
      <protection locked="0"/>
    </xf>
    <xf numFmtId="0" fontId="0" fillId="0" borderId="0" xfId="0" applyAlignment="1">
      <alignment wrapText="1"/>
    </xf>
    <xf numFmtId="1" fontId="0" fillId="0" borderId="0" xfId="0" applyNumberFormat="1" applyProtection="1">
      <protection locked="0"/>
    </xf>
    <xf numFmtId="1" fontId="0" fillId="6" borderId="0" xfId="0" applyNumberFormat="1" applyFill="1"/>
    <xf numFmtId="1" fontId="0" fillId="6" borderId="0" xfId="0" applyNumberFormat="1" applyFill="1" applyProtection="1">
      <protection locked="0"/>
    </xf>
    <xf numFmtId="1" fontId="0" fillId="7" borderId="0" xfId="0" applyNumberFormat="1" applyFill="1"/>
    <xf numFmtId="1" fontId="0" fillId="5" borderId="0" xfId="0" applyNumberFormat="1" applyFill="1"/>
    <xf numFmtId="0" fontId="0" fillId="0" borderId="0" xfId="0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0" xfId="0" applyFont="1" applyProtection="1">
      <protection locked="0"/>
    </xf>
    <xf numFmtId="0" fontId="0" fillId="0" borderId="0" xfId="0" applyAlignment="1">
      <alignment vertical="center"/>
    </xf>
    <xf numFmtId="1" fontId="4" fillId="4" borderId="0" xfId="0" applyNumberFormat="1" applyFont="1" applyFill="1"/>
    <xf numFmtId="1" fontId="0" fillId="0" borderId="0" xfId="0" applyNumberFormat="1" applyAlignment="1">
      <alignment wrapText="1"/>
    </xf>
    <xf numFmtId="1" fontId="0" fillId="0" borderId="0" xfId="0" applyNumberFormat="1" applyAlignment="1">
      <alignment vertical="center" wrapText="1"/>
    </xf>
    <xf numFmtId="1" fontId="0" fillId="4" borderId="0" xfId="1" applyNumberFormat="1" applyFont="1" applyFill="1"/>
    <xf numFmtId="164" fontId="0" fillId="0" borderId="0" xfId="0" applyNumberFormat="1"/>
    <xf numFmtId="1" fontId="0" fillId="0" borderId="0" xfId="0" applyNumberFormat="1" applyAlignment="1">
      <alignment horizontal="left" vertical="center"/>
    </xf>
    <xf numFmtId="1" fontId="4" fillId="4" borderId="0" xfId="0" applyNumberFormat="1" applyFont="1" applyFill="1" applyAlignment="1">
      <alignment vertical="center"/>
    </xf>
    <xf numFmtId="1" fontId="0" fillId="4" borderId="0" xfId="0" applyNumberFormat="1" applyFill="1" applyAlignment="1">
      <alignment vertical="center"/>
    </xf>
    <xf numFmtId="1" fontId="0" fillId="4" borderId="0" xfId="0" applyNumberFormat="1" applyFill="1" applyAlignment="1" applyProtection="1">
      <alignment vertical="center"/>
      <protection locked="0"/>
    </xf>
    <xf numFmtId="1" fontId="3" fillId="0" borderId="0" xfId="0" applyNumberFormat="1" applyFont="1" applyAlignment="1">
      <alignment wrapText="1"/>
    </xf>
    <xf numFmtId="164" fontId="0" fillId="0" borderId="0" xfId="0" applyNumberFormat="1" applyAlignment="1">
      <alignment horizontal="left" vertical="center"/>
    </xf>
    <xf numFmtId="1" fontId="0" fillId="0" borderId="0" xfId="0" applyNumberFormat="1" applyAlignment="1">
      <alignment vertical="center"/>
    </xf>
    <xf numFmtId="1" fontId="4" fillId="0" borderId="0" xfId="0" applyNumberFormat="1" applyFont="1" applyAlignment="1">
      <alignment vertical="center"/>
    </xf>
    <xf numFmtId="1" fontId="0" fillId="0" borderId="0" xfId="0" applyNumberFormat="1" applyAlignment="1" applyProtection="1">
      <alignment vertical="center"/>
      <protection locked="0"/>
    </xf>
    <xf numFmtId="1" fontId="0" fillId="4" borderId="0" xfId="1" applyNumberFormat="1" applyFont="1" applyFill="1" applyAlignment="1">
      <alignment vertical="center"/>
    </xf>
    <xf numFmtId="1" fontId="0" fillId="3" borderId="0" xfId="0" applyNumberFormat="1" applyFill="1" applyAlignment="1">
      <alignment vertical="center"/>
    </xf>
    <xf numFmtId="1" fontId="4" fillId="3" borderId="0" xfId="0" applyNumberFormat="1" applyFont="1" applyFill="1" applyAlignment="1">
      <alignment vertical="center"/>
    </xf>
    <xf numFmtId="1" fontId="0" fillId="3" borderId="0" xfId="0" applyNumberFormat="1" applyFill="1" applyAlignment="1" applyProtection="1">
      <alignment vertical="center"/>
      <protection locked="0"/>
    </xf>
    <xf numFmtId="1" fontId="4" fillId="0" borderId="0" xfId="0" applyNumberFormat="1" applyFont="1"/>
    <xf numFmtId="164" fontId="0" fillId="6" borderId="0" xfId="0" applyNumberFormat="1" applyFill="1"/>
    <xf numFmtId="164" fontId="0" fillId="6" borderId="0" xfId="0" applyNumberFormat="1" applyFill="1" applyProtection="1">
      <protection locked="0"/>
    </xf>
    <xf numFmtId="1" fontId="3" fillId="3" borderId="0" xfId="0" applyNumberFormat="1" applyFont="1" applyFill="1" applyProtection="1">
      <protection locked="0"/>
    </xf>
    <xf numFmtId="0" fontId="6" fillId="0" borderId="0" xfId="0" applyFont="1"/>
    <xf numFmtId="0" fontId="7" fillId="0" borderId="0" xfId="0" applyFont="1"/>
    <xf numFmtId="0" fontId="0" fillId="0" borderId="0" xfId="0" applyAlignment="1">
      <alignment horizontal="left" vertical="center"/>
    </xf>
    <xf numFmtId="0" fontId="0" fillId="3" borderId="1" xfId="0" applyFill="1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 wrapText="1"/>
    </xf>
    <xf numFmtId="0" fontId="0" fillId="4" borderId="8" xfId="0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2" borderId="2" xfId="0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3">
    <cellStyle name="Excel Built-in Normal 11" xfId="1" xr:uid="{593D55AC-B742-4228-87A9-0E373E259FA7}"/>
    <cellStyle name="Normal" xfId="0" builtinId="0"/>
    <cellStyle name="Normal 10 20" xfId="2" xr:uid="{0DC72B60-7235-48A0-9D0B-785947F1A09B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3333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7B77EA-0531-478E-8C6E-B44594C32F60}">
  <dimension ref="A1:AI87"/>
  <sheetViews>
    <sheetView workbookViewId="0">
      <pane xSplit="4" ySplit="1" topLeftCell="AE55" activePane="bottomRight" state="frozen"/>
      <selection pane="topRight" activeCell="E1" sqref="E1"/>
      <selection pane="bottomLeft" activeCell="A23" sqref="A23"/>
      <selection pane="bottomRight" activeCell="AJ1" sqref="AJ1:AJ1048576"/>
    </sheetView>
  </sheetViews>
  <sheetFormatPr defaultColWidth="11.28515625" defaultRowHeight="12.75" x14ac:dyDescent="0.2"/>
  <cols>
    <col min="3" max="3" width="26.28515625" customWidth="1"/>
    <col min="5" max="5" width="5.28515625" style="1" customWidth="1"/>
    <col min="6" max="9" width="6.28515625" style="1" customWidth="1"/>
    <col min="10" max="13" width="5.28515625" style="1" customWidth="1"/>
    <col min="14" max="14" width="6.28515625" style="1" customWidth="1"/>
    <col min="15" max="23" width="5.28515625" style="1" customWidth="1"/>
    <col min="24" max="25" width="6.28515625" customWidth="1"/>
    <col min="26" max="30" width="5.28515625" customWidth="1"/>
    <col min="31" max="33" width="5.28515625" style="2" customWidth="1"/>
    <col min="34" max="34" width="5.42578125" style="2" customWidth="1"/>
    <col min="35" max="35" width="37" bestFit="1" customWidth="1"/>
  </cols>
  <sheetData>
    <row r="1" spans="1:35" ht="15" x14ac:dyDescent="0.25">
      <c r="A1" s="3" t="s">
        <v>0</v>
      </c>
      <c r="B1" s="4" t="s">
        <v>1</v>
      </c>
      <c r="C1" s="5" t="s">
        <v>2</v>
      </c>
      <c r="D1" s="3" t="s">
        <v>3</v>
      </c>
      <c r="E1" s="6">
        <v>1995</v>
      </c>
      <c r="F1" s="6">
        <f t="shared" ref="F1:AG1" si="0">E1+1</f>
        <v>1996</v>
      </c>
      <c r="G1" s="6">
        <f t="shared" si="0"/>
        <v>1997</v>
      </c>
      <c r="H1" s="6">
        <f t="shared" si="0"/>
        <v>1998</v>
      </c>
      <c r="I1" s="6">
        <f t="shared" si="0"/>
        <v>1999</v>
      </c>
      <c r="J1" s="6">
        <f t="shared" si="0"/>
        <v>2000</v>
      </c>
      <c r="K1" s="6">
        <f t="shared" si="0"/>
        <v>2001</v>
      </c>
      <c r="L1" s="6">
        <f t="shared" si="0"/>
        <v>2002</v>
      </c>
      <c r="M1" s="6">
        <f t="shared" si="0"/>
        <v>2003</v>
      </c>
      <c r="N1" s="6">
        <f t="shared" si="0"/>
        <v>2004</v>
      </c>
      <c r="O1" s="6">
        <f t="shared" si="0"/>
        <v>2005</v>
      </c>
      <c r="P1" s="6">
        <f t="shared" si="0"/>
        <v>2006</v>
      </c>
      <c r="Q1" s="6">
        <f t="shared" si="0"/>
        <v>2007</v>
      </c>
      <c r="R1" s="6">
        <f t="shared" si="0"/>
        <v>2008</v>
      </c>
      <c r="S1" s="6">
        <f t="shared" si="0"/>
        <v>2009</v>
      </c>
      <c r="T1" s="6">
        <f t="shared" si="0"/>
        <v>2010</v>
      </c>
      <c r="U1" s="6">
        <f t="shared" si="0"/>
        <v>2011</v>
      </c>
      <c r="V1" s="6">
        <f t="shared" si="0"/>
        <v>2012</v>
      </c>
      <c r="W1" s="6">
        <f t="shared" si="0"/>
        <v>2013</v>
      </c>
      <c r="X1" s="6">
        <f t="shared" si="0"/>
        <v>2014</v>
      </c>
      <c r="Y1" s="6">
        <f t="shared" si="0"/>
        <v>2015</v>
      </c>
      <c r="Z1" s="6">
        <f t="shared" si="0"/>
        <v>2016</v>
      </c>
      <c r="AA1" s="6">
        <f t="shared" si="0"/>
        <v>2017</v>
      </c>
      <c r="AB1" s="6">
        <f t="shared" si="0"/>
        <v>2018</v>
      </c>
      <c r="AC1" s="6">
        <f t="shared" si="0"/>
        <v>2019</v>
      </c>
      <c r="AD1" s="6">
        <f t="shared" si="0"/>
        <v>2020</v>
      </c>
      <c r="AE1" s="7">
        <f t="shared" si="0"/>
        <v>2021</v>
      </c>
      <c r="AF1" s="7">
        <f t="shared" si="0"/>
        <v>2022</v>
      </c>
      <c r="AG1" s="7">
        <f t="shared" si="0"/>
        <v>2023</v>
      </c>
      <c r="AH1" s="7">
        <v>2024</v>
      </c>
      <c r="AI1" s="108" t="s">
        <v>378</v>
      </c>
    </row>
    <row r="2" spans="1:35" ht="12.6" customHeight="1" x14ac:dyDescent="0.2">
      <c r="A2" s="116" t="s">
        <v>4</v>
      </c>
      <c r="B2" s="117" t="s">
        <v>5</v>
      </c>
      <c r="C2" s="8" t="s">
        <v>6</v>
      </c>
      <c r="D2" s="9" t="s">
        <v>7</v>
      </c>
      <c r="E2" s="10">
        <v>1929</v>
      </c>
      <c r="F2" s="10">
        <v>2454</v>
      </c>
      <c r="G2" s="10">
        <v>3084</v>
      </c>
      <c r="H2" s="10">
        <v>2866</v>
      </c>
      <c r="I2" s="10">
        <v>2884</v>
      </c>
      <c r="J2" s="10">
        <v>3350</v>
      </c>
      <c r="K2" s="10">
        <v>2964</v>
      </c>
      <c r="L2" s="10">
        <v>3776</v>
      </c>
      <c r="M2" s="10">
        <v>2409.54</v>
      </c>
      <c r="N2" s="10">
        <v>2888.4</v>
      </c>
      <c r="O2" s="10">
        <v>2790</v>
      </c>
      <c r="P2" s="10">
        <v>2495.5</v>
      </c>
      <c r="Q2" s="10">
        <v>2376</v>
      </c>
      <c r="R2" s="10">
        <v>570</v>
      </c>
      <c r="S2" s="10">
        <v>393.7</v>
      </c>
      <c r="T2" s="10">
        <v>474.2</v>
      </c>
      <c r="U2" s="10">
        <v>530</v>
      </c>
      <c r="V2" s="10">
        <v>886</v>
      </c>
      <c r="W2" s="10">
        <v>553</v>
      </c>
      <c r="X2" s="10">
        <v>412</v>
      </c>
      <c r="Y2" s="11">
        <v>707</v>
      </c>
      <c r="Z2" s="11">
        <v>478</v>
      </c>
      <c r="AA2" s="11">
        <v>406</v>
      </c>
      <c r="AB2" s="11">
        <v>463</v>
      </c>
      <c r="AC2" s="11">
        <v>217</v>
      </c>
      <c r="AD2" s="11">
        <v>301</v>
      </c>
      <c r="AE2" s="12">
        <v>195</v>
      </c>
      <c r="AF2" s="12">
        <v>349</v>
      </c>
      <c r="AG2" s="12">
        <v>192</v>
      </c>
      <c r="AH2" s="71"/>
    </row>
    <row r="3" spans="1:35" x14ac:dyDescent="0.2">
      <c r="A3" s="116"/>
      <c r="B3" s="117"/>
      <c r="C3" s="13" t="s">
        <v>8</v>
      </c>
      <c r="D3" s="14" t="s">
        <v>9</v>
      </c>
      <c r="E3" s="15">
        <v>0</v>
      </c>
      <c r="F3" s="15">
        <v>0</v>
      </c>
      <c r="G3" s="15">
        <v>0</v>
      </c>
      <c r="H3" s="15">
        <v>0</v>
      </c>
      <c r="I3" s="15">
        <v>0</v>
      </c>
      <c r="J3" s="15">
        <v>0</v>
      </c>
      <c r="K3" s="15">
        <v>0</v>
      </c>
      <c r="L3" s="15">
        <v>0</v>
      </c>
      <c r="M3" s="15">
        <v>0</v>
      </c>
      <c r="N3" s="15">
        <v>0</v>
      </c>
      <c r="O3" s="15">
        <v>0</v>
      </c>
      <c r="P3" s="15">
        <v>0</v>
      </c>
      <c r="Q3" s="15">
        <v>73.099999999999994</v>
      </c>
      <c r="R3" s="15">
        <v>20.6</v>
      </c>
      <c r="S3" s="15">
        <v>0</v>
      </c>
      <c r="T3" s="15">
        <v>0</v>
      </c>
      <c r="U3" s="15">
        <v>0</v>
      </c>
      <c r="V3" s="15">
        <v>0</v>
      </c>
      <c r="W3" s="15">
        <v>0</v>
      </c>
      <c r="X3" s="15">
        <v>0</v>
      </c>
      <c r="Y3" s="16">
        <v>85</v>
      </c>
      <c r="Z3" s="16">
        <v>158</v>
      </c>
      <c r="AA3" s="16">
        <v>26</v>
      </c>
      <c r="AB3" s="16">
        <v>16</v>
      </c>
      <c r="AC3" s="16">
        <v>19</v>
      </c>
      <c r="AD3" s="16">
        <v>24</v>
      </c>
      <c r="AE3" s="17">
        <v>22</v>
      </c>
      <c r="AF3" s="17">
        <v>7</v>
      </c>
      <c r="AG3" s="17">
        <v>0</v>
      </c>
      <c r="AH3" s="71"/>
    </row>
    <row r="4" spans="1:35" x14ac:dyDescent="0.2">
      <c r="A4" s="116"/>
      <c r="B4" s="117"/>
      <c r="C4" s="18" t="s">
        <v>10</v>
      </c>
      <c r="D4" s="19" t="s">
        <v>11</v>
      </c>
      <c r="E4" s="20">
        <v>0</v>
      </c>
      <c r="F4" s="20">
        <v>0</v>
      </c>
      <c r="G4" s="20">
        <v>0</v>
      </c>
      <c r="H4" s="20">
        <v>0</v>
      </c>
      <c r="I4" s="20">
        <v>0</v>
      </c>
      <c r="J4" s="20">
        <v>0</v>
      </c>
      <c r="K4" s="20">
        <v>0</v>
      </c>
      <c r="L4" s="20">
        <v>0</v>
      </c>
      <c r="M4" s="20">
        <v>0</v>
      </c>
      <c r="N4" s="20">
        <v>0</v>
      </c>
      <c r="O4" s="20">
        <v>0</v>
      </c>
      <c r="P4" s="20">
        <v>0</v>
      </c>
      <c r="Q4" s="20">
        <v>0</v>
      </c>
      <c r="R4" s="20">
        <v>0</v>
      </c>
      <c r="S4" s="20">
        <v>0</v>
      </c>
      <c r="T4" s="20">
        <v>0</v>
      </c>
      <c r="U4" s="20">
        <v>0</v>
      </c>
      <c r="V4" s="20">
        <v>0</v>
      </c>
      <c r="W4" s="20">
        <v>0</v>
      </c>
      <c r="X4" s="20">
        <v>0</v>
      </c>
      <c r="Y4" s="21">
        <v>0</v>
      </c>
      <c r="Z4" s="21">
        <v>0</v>
      </c>
      <c r="AA4" s="21">
        <v>0</v>
      </c>
      <c r="AB4" s="21">
        <v>0</v>
      </c>
      <c r="AC4" s="21">
        <v>0</v>
      </c>
      <c r="AD4" s="21">
        <v>0</v>
      </c>
      <c r="AE4" s="22">
        <v>0</v>
      </c>
      <c r="AF4" s="22">
        <v>0</v>
      </c>
      <c r="AG4" s="22">
        <v>0</v>
      </c>
      <c r="AH4" s="71"/>
    </row>
    <row r="5" spans="1:35" ht="12.6" customHeight="1" x14ac:dyDescent="0.2">
      <c r="A5" s="110" t="s">
        <v>12</v>
      </c>
      <c r="B5" s="113" t="s">
        <v>5</v>
      </c>
      <c r="C5" s="8" t="s">
        <v>6</v>
      </c>
      <c r="D5" s="9" t="s">
        <v>13</v>
      </c>
      <c r="E5" s="10">
        <v>0</v>
      </c>
      <c r="F5" s="10">
        <v>0</v>
      </c>
      <c r="G5" s="10">
        <v>0</v>
      </c>
      <c r="H5" s="10">
        <v>0</v>
      </c>
      <c r="I5" s="10">
        <v>0</v>
      </c>
      <c r="J5" s="10">
        <v>0</v>
      </c>
      <c r="K5" s="10">
        <v>0</v>
      </c>
      <c r="L5" s="10">
        <v>0</v>
      </c>
      <c r="M5" s="10">
        <v>0</v>
      </c>
      <c r="N5" s="10">
        <v>0</v>
      </c>
      <c r="O5" s="10">
        <v>0</v>
      </c>
      <c r="P5" s="10">
        <v>0</v>
      </c>
      <c r="Q5" s="10">
        <v>0</v>
      </c>
      <c r="R5" s="10">
        <v>0</v>
      </c>
      <c r="S5" s="10">
        <v>0</v>
      </c>
      <c r="T5" s="10">
        <v>81.400000000000006</v>
      </c>
      <c r="U5" s="10">
        <v>55</v>
      </c>
      <c r="V5" s="10">
        <v>105</v>
      </c>
      <c r="W5" s="10">
        <v>75</v>
      </c>
      <c r="X5" s="10">
        <v>35</v>
      </c>
      <c r="Y5" s="11">
        <v>37.454000000000001</v>
      </c>
      <c r="Z5" s="11">
        <v>62</v>
      </c>
      <c r="AA5" s="11">
        <v>20</v>
      </c>
      <c r="AB5" s="11">
        <v>0</v>
      </c>
      <c r="AC5" s="11">
        <v>0</v>
      </c>
      <c r="AD5" s="11">
        <f t="shared" ref="AD5:AG5" si="1">AC5</f>
        <v>0</v>
      </c>
      <c r="AE5" s="12">
        <f t="shared" si="1"/>
        <v>0</v>
      </c>
      <c r="AF5" s="12">
        <f t="shared" si="1"/>
        <v>0</v>
      </c>
      <c r="AG5" s="12">
        <f t="shared" si="1"/>
        <v>0</v>
      </c>
      <c r="AH5" s="71"/>
    </row>
    <row r="6" spans="1:35" x14ac:dyDescent="0.2">
      <c r="A6" s="110"/>
      <c r="B6" s="113"/>
      <c r="C6" s="13" t="s">
        <v>8</v>
      </c>
      <c r="D6" s="14" t="s">
        <v>14</v>
      </c>
      <c r="E6" s="15">
        <v>0</v>
      </c>
      <c r="F6" s="15">
        <v>0</v>
      </c>
      <c r="G6" s="15">
        <v>0</v>
      </c>
      <c r="H6" s="15">
        <v>0</v>
      </c>
      <c r="I6" s="15">
        <v>0</v>
      </c>
      <c r="J6" s="15">
        <v>0</v>
      </c>
      <c r="K6" s="15">
        <v>0</v>
      </c>
      <c r="L6" s="15">
        <v>0</v>
      </c>
      <c r="M6" s="15">
        <v>0</v>
      </c>
      <c r="N6" s="15">
        <v>0</v>
      </c>
      <c r="O6" s="15">
        <v>0</v>
      </c>
      <c r="P6" s="15">
        <v>0</v>
      </c>
      <c r="Q6" s="15">
        <v>0</v>
      </c>
      <c r="R6" s="15">
        <v>0</v>
      </c>
      <c r="S6" s="15">
        <v>0</v>
      </c>
      <c r="T6" s="15">
        <v>0</v>
      </c>
      <c r="U6" s="15">
        <v>0</v>
      </c>
      <c r="V6" s="15">
        <v>0</v>
      </c>
      <c r="W6" s="15">
        <v>0</v>
      </c>
      <c r="X6" s="15">
        <v>0</v>
      </c>
      <c r="Y6" s="16">
        <v>0</v>
      </c>
      <c r="Z6" s="16">
        <v>0</v>
      </c>
      <c r="AA6" s="16">
        <v>0</v>
      </c>
      <c r="AB6" s="16">
        <v>0</v>
      </c>
      <c r="AC6" s="16">
        <v>0</v>
      </c>
      <c r="AD6" s="16">
        <v>0</v>
      </c>
      <c r="AE6" s="17">
        <v>0</v>
      </c>
      <c r="AF6" s="17">
        <v>0</v>
      </c>
      <c r="AG6" s="17">
        <v>0</v>
      </c>
      <c r="AH6" s="71"/>
    </row>
    <row r="7" spans="1:35" x14ac:dyDescent="0.2">
      <c r="A7" s="110"/>
      <c r="B7" s="113"/>
      <c r="C7" s="18" t="s">
        <v>10</v>
      </c>
      <c r="D7" s="19" t="s">
        <v>15</v>
      </c>
      <c r="E7" s="20">
        <v>0</v>
      </c>
      <c r="F7" s="20">
        <v>0</v>
      </c>
      <c r="G7" s="20">
        <v>0</v>
      </c>
      <c r="H7" s="20">
        <v>0</v>
      </c>
      <c r="I7" s="20">
        <v>0</v>
      </c>
      <c r="J7" s="20">
        <v>0</v>
      </c>
      <c r="K7" s="20">
        <v>0</v>
      </c>
      <c r="L7" s="20">
        <v>0</v>
      </c>
      <c r="M7" s="20">
        <v>0</v>
      </c>
      <c r="N7" s="20">
        <v>0</v>
      </c>
      <c r="O7" s="20">
        <v>0</v>
      </c>
      <c r="P7" s="20">
        <v>0</v>
      </c>
      <c r="Q7" s="20">
        <v>0</v>
      </c>
      <c r="R7" s="20">
        <v>0</v>
      </c>
      <c r="S7" s="20">
        <v>0</v>
      </c>
      <c r="T7" s="20">
        <v>0</v>
      </c>
      <c r="U7" s="20">
        <v>0</v>
      </c>
      <c r="V7" s="20">
        <v>0</v>
      </c>
      <c r="W7" s="20">
        <v>0</v>
      </c>
      <c r="X7" s="20">
        <v>0</v>
      </c>
      <c r="Y7" s="21">
        <v>0</v>
      </c>
      <c r="Z7" s="21">
        <v>0</v>
      </c>
      <c r="AA7" s="21">
        <v>0</v>
      </c>
      <c r="AB7" s="21">
        <v>0</v>
      </c>
      <c r="AC7" s="21">
        <v>0</v>
      </c>
      <c r="AD7" s="21">
        <v>0</v>
      </c>
      <c r="AE7" s="22">
        <v>0</v>
      </c>
      <c r="AF7" s="22">
        <v>0</v>
      </c>
      <c r="AG7" s="22">
        <v>0</v>
      </c>
      <c r="AH7" s="71"/>
    </row>
    <row r="8" spans="1:35" ht="12.6" customHeight="1" x14ac:dyDescent="0.2">
      <c r="A8" s="110"/>
      <c r="B8" s="111" t="s">
        <v>16</v>
      </c>
      <c r="C8" s="23" t="s">
        <v>6</v>
      </c>
      <c r="D8" s="24" t="s">
        <v>17</v>
      </c>
      <c r="E8" s="25">
        <v>0</v>
      </c>
      <c r="F8" s="25">
        <v>0</v>
      </c>
      <c r="G8" s="25">
        <v>0</v>
      </c>
      <c r="H8" s="25">
        <v>0</v>
      </c>
      <c r="I8" s="25">
        <v>0</v>
      </c>
      <c r="J8" s="25">
        <v>0</v>
      </c>
      <c r="K8" s="25">
        <v>0</v>
      </c>
      <c r="L8" s="25">
        <v>0</v>
      </c>
      <c r="M8" s="25">
        <v>0</v>
      </c>
      <c r="N8" s="25">
        <v>0</v>
      </c>
      <c r="O8" s="25">
        <v>0</v>
      </c>
      <c r="P8" s="25">
        <v>0</v>
      </c>
      <c r="Q8" s="25">
        <v>0</v>
      </c>
      <c r="R8" s="25">
        <v>0</v>
      </c>
      <c r="S8" s="25">
        <v>0</v>
      </c>
      <c r="T8" s="25">
        <v>0</v>
      </c>
      <c r="U8" s="25">
        <v>0</v>
      </c>
      <c r="V8" s="25">
        <v>0</v>
      </c>
      <c r="W8" s="25">
        <v>0</v>
      </c>
      <c r="X8" s="25">
        <v>0</v>
      </c>
      <c r="Y8" s="26">
        <v>0</v>
      </c>
      <c r="Z8" s="26">
        <v>0</v>
      </c>
      <c r="AA8" s="26">
        <v>0</v>
      </c>
      <c r="AB8" s="26">
        <v>0</v>
      </c>
      <c r="AC8" s="26">
        <v>0</v>
      </c>
      <c r="AD8" s="26">
        <v>0</v>
      </c>
      <c r="AE8" s="27">
        <v>0</v>
      </c>
      <c r="AF8" s="27">
        <v>0</v>
      </c>
      <c r="AG8" s="27">
        <v>0</v>
      </c>
      <c r="AH8" s="73"/>
    </row>
    <row r="9" spans="1:35" x14ac:dyDescent="0.2">
      <c r="A9" s="110"/>
      <c r="B9" s="111"/>
      <c r="C9" s="28" t="s">
        <v>8</v>
      </c>
      <c r="D9" s="29" t="s">
        <v>18</v>
      </c>
      <c r="E9" s="30">
        <v>0</v>
      </c>
      <c r="F9" s="30">
        <v>0</v>
      </c>
      <c r="G9" s="30">
        <v>0</v>
      </c>
      <c r="H9" s="30">
        <v>0</v>
      </c>
      <c r="I9" s="30">
        <v>0</v>
      </c>
      <c r="J9" s="30">
        <v>0</v>
      </c>
      <c r="K9" s="30">
        <v>0</v>
      </c>
      <c r="L9" s="30">
        <v>0</v>
      </c>
      <c r="M9" s="30">
        <v>0</v>
      </c>
      <c r="N9" s="30">
        <v>0</v>
      </c>
      <c r="O9" s="30">
        <v>0</v>
      </c>
      <c r="P9" s="30">
        <v>0</v>
      </c>
      <c r="Q9" s="30">
        <v>0</v>
      </c>
      <c r="R9" s="30">
        <v>0</v>
      </c>
      <c r="S9" s="30">
        <v>0</v>
      </c>
      <c r="T9" s="30">
        <v>0</v>
      </c>
      <c r="U9" s="30">
        <v>0</v>
      </c>
      <c r="V9" s="30">
        <v>0</v>
      </c>
      <c r="W9" s="30">
        <v>0</v>
      </c>
      <c r="X9" s="30">
        <v>0</v>
      </c>
      <c r="Y9" s="31">
        <v>0</v>
      </c>
      <c r="Z9" s="31">
        <v>0</v>
      </c>
      <c r="AA9" s="31">
        <v>0</v>
      </c>
      <c r="AB9" s="31">
        <v>0</v>
      </c>
      <c r="AC9" s="31">
        <v>0</v>
      </c>
      <c r="AD9" s="31">
        <v>0</v>
      </c>
      <c r="AE9" s="32">
        <v>0</v>
      </c>
      <c r="AF9" s="32">
        <v>0</v>
      </c>
      <c r="AG9" s="32">
        <v>0</v>
      </c>
      <c r="AH9" s="73"/>
    </row>
    <row r="10" spans="1:35" x14ac:dyDescent="0.2">
      <c r="A10" s="110"/>
      <c r="B10" s="111"/>
      <c r="C10" s="33" t="s">
        <v>10</v>
      </c>
      <c r="D10" s="34" t="s">
        <v>19</v>
      </c>
      <c r="E10" s="35">
        <v>0</v>
      </c>
      <c r="F10" s="35">
        <v>0</v>
      </c>
      <c r="G10" s="35">
        <v>0</v>
      </c>
      <c r="H10" s="35">
        <v>0</v>
      </c>
      <c r="I10" s="35">
        <v>0</v>
      </c>
      <c r="J10" s="35">
        <v>0</v>
      </c>
      <c r="K10" s="35">
        <v>0</v>
      </c>
      <c r="L10" s="35">
        <v>0</v>
      </c>
      <c r="M10" s="35">
        <v>0</v>
      </c>
      <c r="N10" s="35">
        <v>0</v>
      </c>
      <c r="O10" s="35">
        <v>0</v>
      </c>
      <c r="P10" s="35">
        <v>0</v>
      </c>
      <c r="Q10" s="35">
        <v>0</v>
      </c>
      <c r="R10" s="35">
        <v>0</v>
      </c>
      <c r="S10" s="35">
        <v>0</v>
      </c>
      <c r="T10" s="35">
        <v>0</v>
      </c>
      <c r="U10" s="35">
        <v>0</v>
      </c>
      <c r="V10" s="35">
        <v>0</v>
      </c>
      <c r="W10" s="35">
        <v>0</v>
      </c>
      <c r="X10" s="35">
        <v>0</v>
      </c>
      <c r="Y10" s="36">
        <v>0</v>
      </c>
      <c r="Z10" s="36">
        <v>0</v>
      </c>
      <c r="AA10" s="36">
        <v>0</v>
      </c>
      <c r="AB10" s="36">
        <v>0</v>
      </c>
      <c r="AC10" s="36">
        <v>0</v>
      </c>
      <c r="AD10" s="36">
        <v>0</v>
      </c>
      <c r="AE10" s="37">
        <v>0</v>
      </c>
      <c r="AF10" s="37">
        <v>0</v>
      </c>
      <c r="AG10" s="37">
        <v>0</v>
      </c>
      <c r="AH10" s="73"/>
    </row>
    <row r="11" spans="1:35" ht="12.6" customHeight="1" x14ac:dyDescent="0.25">
      <c r="A11" s="110"/>
      <c r="B11" s="112" t="s">
        <v>20</v>
      </c>
      <c r="C11" s="38" t="s">
        <v>6</v>
      </c>
      <c r="D11" s="39" t="s">
        <v>21</v>
      </c>
      <c r="E11" s="40">
        <v>0</v>
      </c>
      <c r="F11" s="40">
        <v>0</v>
      </c>
      <c r="G11" s="40">
        <v>0</v>
      </c>
      <c r="H11" s="40">
        <v>0</v>
      </c>
      <c r="I11" s="40">
        <v>0</v>
      </c>
      <c r="J11" s="40">
        <v>0</v>
      </c>
      <c r="K11" s="40">
        <v>0</v>
      </c>
      <c r="L11" s="40">
        <v>0</v>
      </c>
      <c r="M11" s="40">
        <v>0</v>
      </c>
      <c r="N11" s="40">
        <v>0</v>
      </c>
      <c r="O11" s="40">
        <v>0</v>
      </c>
      <c r="P11" s="40">
        <v>0</v>
      </c>
      <c r="Q11" s="40">
        <v>0</v>
      </c>
      <c r="R11" s="40">
        <v>0</v>
      </c>
      <c r="S11" s="40">
        <v>0</v>
      </c>
      <c r="T11" s="40">
        <v>0</v>
      </c>
      <c r="U11" s="40">
        <v>0</v>
      </c>
      <c r="V11" s="40">
        <v>0</v>
      </c>
      <c r="W11" s="40">
        <v>0</v>
      </c>
      <c r="X11" s="40">
        <v>0</v>
      </c>
      <c r="Y11" s="41">
        <v>0</v>
      </c>
      <c r="Z11" s="41">
        <v>0</v>
      </c>
      <c r="AA11" s="41">
        <v>0</v>
      </c>
      <c r="AB11" s="41">
        <v>0</v>
      </c>
      <c r="AC11" s="41">
        <v>0</v>
      </c>
      <c r="AD11" s="41">
        <v>0</v>
      </c>
      <c r="AE11" s="42">
        <v>0</v>
      </c>
      <c r="AF11" s="42">
        <v>0</v>
      </c>
      <c r="AG11" s="42">
        <v>0</v>
      </c>
      <c r="AH11" s="42">
        <v>0</v>
      </c>
      <c r="AI11" s="109" t="s">
        <v>379</v>
      </c>
    </row>
    <row r="12" spans="1:35" ht="15" x14ac:dyDescent="0.25">
      <c r="A12" s="110"/>
      <c r="B12" s="112"/>
      <c r="C12" s="43" t="s">
        <v>8</v>
      </c>
      <c r="D12" s="44" t="s">
        <v>22</v>
      </c>
      <c r="E12" s="45">
        <v>0</v>
      </c>
      <c r="F12" s="45">
        <v>0</v>
      </c>
      <c r="G12" s="45">
        <v>0</v>
      </c>
      <c r="H12" s="45">
        <v>0</v>
      </c>
      <c r="I12" s="45">
        <v>0</v>
      </c>
      <c r="J12" s="45">
        <v>0</v>
      </c>
      <c r="K12" s="45">
        <v>0</v>
      </c>
      <c r="L12" s="45">
        <v>0</v>
      </c>
      <c r="M12" s="45">
        <v>0</v>
      </c>
      <c r="N12" s="45">
        <v>0</v>
      </c>
      <c r="O12" s="45">
        <v>0</v>
      </c>
      <c r="P12" s="45">
        <v>0</v>
      </c>
      <c r="Q12" s="45">
        <v>0</v>
      </c>
      <c r="R12" s="45">
        <v>0</v>
      </c>
      <c r="S12" s="45">
        <v>0</v>
      </c>
      <c r="T12" s="45">
        <v>0</v>
      </c>
      <c r="U12" s="45">
        <v>0</v>
      </c>
      <c r="V12" s="45">
        <v>0</v>
      </c>
      <c r="W12" s="45">
        <v>0</v>
      </c>
      <c r="X12" s="45">
        <v>0</v>
      </c>
      <c r="Y12" s="46">
        <v>0</v>
      </c>
      <c r="Z12" s="46">
        <v>0</v>
      </c>
      <c r="AA12" s="46">
        <v>0</v>
      </c>
      <c r="AB12" s="46">
        <v>0</v>
      </c>
      <c r="AC12" s="46">
        <v>0</v>
      </c>
      <c r="AD12" s="46">
        <v>0</v>
      </c>
      <c r="AE12" s="47">
        <v>0</v>
      </c>
      <c r="AF12" s="47">
        <v>0</v>
      </c>
      <c r="AG12" s="47">
        <v>0</v>
      </c>
      <c r="AH12" s="47">
        <v>0</v>
      </c>
      <c r="AI12" s="109" t="s">
        <v>379</v>
      </c>
    </row>
    <row r="13" spans="1:35" x14ac:dyDescent="0.2">
      <c r="A13" s="110"/>
      <c r="B13" s="112"/>
      <c r="C13" s="48" t="s">
        <v>10</v>
      </c>
      <c r="D13" s="49" t="s">
        <v>23</v>
      </c>
      <c r="E13" s="50">
        <v>0</v>
      </c>
      <c r="F13" s="50">
        <v>0</v>
      </c>
      <c r="G13" s="50">
        <v>0</v>
      </c>
      <c r="H13" s="50">
        <v>0</v>
      </c>
      <c r="I13" s="50">
        <v>0</v>
      </c>
      <c r="J13" s="50">
        <v>0</v>
      </c>
      <c r="K13" s="50">
        <v>0</v>
      </c>
      <c r="L13" s="50">
        <v>0</v>
      </c>
      <c r="M13" s="50">
        <v>0</v>
      </c>
      <c r="N13" s="50">
        <v>0</v>
      </c>
      <c r="O13" s="50">
        <v>0</v>
      </c>
      <c r="P13" s="50">
        <v>0</v>
      </c>
      <c r="Q13" s="50">
        <v>0</v>
      </c>
      <c r="R13" s="50">
        <v>0</v>
      </c>
      <c r="S13" s="50">
        <v>0</v>
      </c>
      <c r="T13" s="50">
        <v>0</v>
      </c>
      <c r="U13" s="50">
        <v>0</v>
      </c>
      <c r="V13" s="50">
        <v>0</v>
      </c>
      <c r="W13" s="50">
        <v>0</v>
      </c>
      <c r="X13" s="50">
        <v>0</v>
      </c>
      <c r="Y13" s="51">
        <v>0</v>
      </c>
      <c r="Z13" s="51">
        <v>0</v>
      </c>
      <c r="AA13" s="51">
        <v>0</v>
      </c>
      <c r="AB13" s="51">
        <v>0</v>
      </c>
      <c r="AC13" s="51">
        <v>0</v>
      </c>
      <c r="AD13" s="51">
        <v>0</v>
      </c>
      <c r="AE13" s="52">
        <v>0</v>
      </c>
      <c r="AF13" s="52">
        <v>0</v>
      </c>
      <c r="AG13" s="52">
        <v>0</v>
      </c>
      <c r="AH13" s="52">
        <v>0</v>
      </c>
    </row>
    <row r="14" spans="1:35" ht="12.6" customHeight="1" x14ac:dyDescent="0.2">
      <c r="A14" s="110" t="s">
        <v>24</v>
      </c>
      <c r="B14" s="113" t="s">
        <v>5</v>
      </c>
      <c r="C14" s="8" t="s">
        <v>6</v>
      </c>
      <c r="D14" s="9" t="s">
        <v>25</v>
      </c>
      <c r="E14" s="10">
        <v>0</v>
      </c>
      <c r="F14" s="10">
        <v>0</v>
      </c>
      <c r="G14" s="10">
        <v>0</v>
      </c>
      <c r="H14" s="10">
        <v>0</v>
      </c>
      <c r="I14" s="10">
        <v>0</v>
      </c>
      <c r="J14" s="10">
        <v>0</v>
      </c>
      <c r="K14" s="10">
        <v>0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  <c r="S14" s="10">
        <v>0</v>
      </c>
      <c r="T14" s="10">
        <v>0</v>
      </c>
      <c r="U14" s="10">
        <v>0</v>
      </c>
      <c r="V14" s="10">
        <v>0</v>
      </c>
      <c r="W14" s="10">
        <v>0</v>
      </c>
      <c r="X14" s="10">
        <v>0</v>
      </c>
      <c r="Y14" s="11">
        <v>0</v>
      </c>
      <c r="Z14" s="11">
        <v>0</v>
      </c>
      <c r="AA14" s="11">
        <v>0</v>
      </c>
      <c r="AB14" s="11">
        <v>0</v>
      </c>
      <c r="AC14" s="11">
        <v>0</v>
      </c>
      <c r="AD14" s="11">
        <v>0</v>
      </c>
      <c r="AE14" s="12">
        <v>0</v>
      </c>
      <c r="AF14" s="12">
        <v>0</v>
      </c>
      <c r="AG14" s="12">
        <v>0</v>
      </c>
      <c r="AH14" s="71"/>
    </row>
    <row r="15" spans="1:35" x14ac:dyDescent="0.2">
      <c r="A15" s="110"/>
      <c r="B15" s="113"/>
      <c r="C15" s="13" t="s">
        <v>8</v>
      </c>
      <c r="D15" s="14" t="s">
        <v>26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5">
        <v>0</v>
      </c>
      <c r="M15" s="15">
        <v>0</v>
      </c>
      <c r="N15" s="15">
        <v>0</v>
      </c>
      <c r="O15" s="15">
        <v>0</v>
      </c>
      <c r="P15" s="15">
        <v>0</v>
      </c>
      <c r="Q15" s="15">
        <v>0</v>
      </c>
      <c r="R15" s="15">
        <v>0</v>
      </c>
      <c r="S15" s="15">
        <v>0</v>
      </c>
      <c r="T15" s="15">
        <v>0</v>
      </c>
      <c r="U15" s="15">
        <v>0</v>
      </c>
      <c r="V15" s="15">
        <v>0</v>
      </c>
      <c r="W15" s="15">
        <v>0</v>
      </c>
      <c r="X15" s="15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7">
        <v>0</v>
      </c>
      <c r="AF15" s="17">
        <v>0</v>
      </c>
      <c r="AG15" s="17">
        <v>0</v>
      </c>
      <c r="AH15" s="71"/>
    </row>
    <row r="16" spans="1:35" x14ac:dyDescent="0.2">
      <c r="A16" s="110"/>
      <c r="B16" s="113"/>
      <c r="C16" s="18" t="s">
        <v>10</v>
      </c>
      <c r="D16" s="19" t="s">
        <v>27</v>
      </c>
      <c r="E16" s="20">
        <v>0</v>
      </c>
      <c r="F16" s="20">
        <v>0</v>
      </c>
      <c r="G16" s="20">
        <v>0</v>
      </c>
      <c r="H16" s="20">
        <v>0</v>
      </c>
      <c r="I16" s="20">
        <v>0</v>
      </c>
      <c r="J16" s="20">
        <v>0</v>
      </c>
      <c r="K16" s="20">
        <v>0</v>
      </c>
      <c r="L16" s="20">
        <v>0</v>
      </c>
      <c r="M16" s="20">
        <v>0</v>
      </c>
      <c r="N16" s="20">
        <v>0</v>
      </c>
      <c r="O16" s="20">
        <v>0</v>
      </c>
      <c r="P16" s="20">
        <v>0</v>
      </c>
      <c r="Q16" s="20">
        <v>0</v>
      </c>
      <c r="R16" s="20">
        <v>0</v>
      </c>
      <c r="S16" s="20">
        <v>0</v>
      </c>
      <c r="T16" s="20">
        <v>0</v>
      </c>
      <c r="U16" s="20">
        <v>0</v>
      </c>
      <c r="V16" s="20">
        <v>0</v>
      </c>
      <c r="W16" s="20">
        <v>0</v>
      </c>
      <c r="X16" s="20">
        <v>0</v>
      </c>
      <c r="Y16" s="21">
        <v>0</v>
      </c>
      <c r="Z16" s="21">
        <v>0</v>
      </c>
      <c r="AA16" s="21">
        <v>0</v>
      </c>
      <c r="AB16" s="21">
        <v>0</v>
      </c>
      <c r="AC16" s="21">
        <v>0</v>
      </c>
      <c r="AD16" s="21">
        <v>0</v>
      </c>
      <c r="AE16" s="22">
        <v>0</v>
      </c>
      <c r="AF16" s="22">
        <v>0</v>
      </c>
      <c r="AG16" s="22">
        <v>0</v>
      </c>
      <c r="AH16" s="71"/>
    </row>
    <row r="17" spans="1:35" ht="12.6" customHeight="1" x14ac:dyDescent="0.25">
      <c r="A17" s="110"/>
      <c r="B17" s="112" t="s">
        <v>20</v>
      </c>
      <c r="C17" s="38" t="s">
        <v>6</v>
      </c>
      <c r="D17" s="39" t="s">
        <v>28</v>
      </c>
      <c r="E17" s="40">
        <v>0</v>
      </c>
      <c r="F17" s="40">
        <v>0</v>
      </c>
      <c r="G17" s="40">
        <v>0</v>
      </c>
      <c r="H17" s="40">
        <v>0</v>
      </c>
      <c r="I17" s="40">
        <v>0</v>
      </c>
      <c r="J17" s="40">
        <v>769.29</v>
      </c>
      <c r="K17" s="40">
        <v>517.27</v>
      </c>
      <c r="L17" s="40">
        <v>584.42999999999995</v>
      </c>
      <c r="M17" s="40">
        <v>586.61</v>
      </c>
      <c r="N17" s="40">
        <v>333.94</v>
      </c>
      <c r="O17" s="40">
        <v>171.45</v>
      </c>
      <c r="P17" s="40">
        <v>170.35</v>
      </c>
      <c r="Q17" s="40">
        <v>271</v>
      </c>
      <c r="R17" s="40">
        <v>360.92</v>
      </c>
      <c r="S17" s="40">
        <v>248</v>
      </c>
      <c r="T17" s="40">
        <v>354.05</v>
      </c>
      <c r="U17" s="40">
        <v>446</v>
      </c>
      <c r="V17" s="40">
        <v>542</v>
      </c>
      <c r="W17" s="40">
        <v>416</v>
      </c>
      <c r="X17" s="40">
        <v>481</v>
      </c>
      <c r="Y17" s="41">
        <v>644</v>
      </c>
      <c r="Z17" s="41">
        <v>150</v>
      </c>
      <c r="AA17" s="41">
        <v>400.26</v>
      </c>
      <c r="AB17" s="41">
        <v>240.5</v>
      </c>
      <c r="AC17" s="41">
        <v>295</v>
      </c>
      <c r="AD17" s="41">
        <v>91.63</v>
      </c>
      <c r="AE17" s="42">
        <v>98</v>
      </c>
      <c r="AF17" s="42">
        <v>29</v>
      </c>
      <c r="AG17" s="42">
        <v>189</v>
      </c>
      <c r="AH17" s="42">
        <v>133</v>
      </c>
      <c r="AI17" s="109" t="s">
        <v>379</v>
      </c>
    </row>
    <row r="18" spans="1:35" ht="15" x14ac:dyDescent="0.25">
      <c r="A18" s="110"/>
      <c r="B18" s="112"/>
      <c r="C18" s="43" t="s">
        <v>8</v>
      </c>
      <c r="D18" s="44" t="s">
        <v>29</v>
      </c>
      <c r="E18" s="45">
        <v>0</v>
      </c>
      <c r="F18" s="45">
        <v>970</v>
      </c>
      <c r="G18" s="45">
        <v>780</v>
      </c>
      <c r="H18" s="45">
        <v>804</v>
      </c>
      <c r="I18" s="45">
        <v>804</v>
      </c>
      <c r="J18" s="45">
        <v>0</v>
      </c>
      <c r="K18" s="45">
        <v>0</v>
      </c>
      <c r="L18" s="45">
        <v>58</v>
      </c>
      <c r="M18" s="45">
        <v>70.17</v>
      </c>
      <c r="N18" s="45">
        <v>55.662999999999997</v>
      </c>
      <c r="O18" s="45">
        <v>33.673999999999999</v>
      </c>
      <c r="P18" s="45">
        <v>0</v>
      </c>
      <c r="Q18" s="45">
        <v>0</v>
      </c>
      <c r="R18" s="45">
        <v>0</v>
      </c>
      <c r="S18" s="45">
        <v>0</v>
      </c>
      <c r="T18" s="45">
        <v>0</v>
      </c>
      <c r="U18" s="45">
        <v>0</v>
      </c>
      <c r="V18" s="45">
        <v>0</v>
      </c>
      <c r="W18" s="45">
        <v>0</v>
      </c>
      <c r="X18" s="45">
        <v>0</v>
      </c>
      <c r="Y18" s="46">
        <v>2</v>
      </c>
      <c r="Z18" s="46">
        <v>10</v>
      </c>
      <c r="AA18" s="46">
        <v>1.9458000000000002</v>
      </c>
      <c r="AB18" s="46">
        <v>4.1958333333333302</v>
      </c>
      <c r="AC18" s="46">
        <v>0</v>
      </c>
      <c r="AD18" s="46">
        <v>4.3174999999999999</v>
      </c>
      <c r="AE18" s="47">
        <v>6</v>
      </c>
      <c r="AF18" s="47">
        <v>0</v>
      </c>
      <c r="AG18" s="47">
        <v>5</v>
      </c>
      <c r="AH18" s="47">
        <v>0</v>
      </c>
      <c r="AI18" s="109" t="s">
        <v>379</v>
      </c>
    </row>
    <row r="19" spans="1:35" x14ac:dyDescent="0.2">
      <c r="A19" s="110"/>
      <c r="B19" s="112"/>
      <c r="C19" s="48" t="s">
        <v>10</v>
      </c>
      <c r="D19" s="49" t="s">
        <v>30</v>
      </c>
      <c r="E19" s="50">
        <v>0</v>
      </c>
      <c r="F19" s="50">
        <v>0</v>
      </c>
      <c r="G19" s="50">
        <v>0</v>
      </c>
      <c r="H19" s="50">
        <v>0</v>
      </c>
      <c r="I19" s="50">
        <v>0</v>
      </c>
      <c r="J19" s="50">
        <v>0</v>
      </c>
      <c r="K19" s="50">
        <v>0</v>
      </c>
      <c r="L19" s="50">
        <v>0</v>
      </c>
      <c r="M19" s="50">
        <v>0</v>
      </c>
      <c r="N19" s="50">
        <v>0</v>
      </c>
      <c r="O19" s="50">
        <v>0</v>
      </c>
      <c r="P19" s="50">
        <v>0</v>
      </c>
      <c r="Q19" s="50">
        <v>0</v>
      </c>
      <c r="R19" s="50">
        <v>0</v>
      </c>
      <c r="S19" s="50">
        <v>0</v>
      </c>
      <c r="T19" s="50">
        <v>0</v>
      </c>
      <c r="U19" s="50">
        <v>0</v>
      </c>
      <c r="V19" s="50">
        <v>0</v>
      </c>
      <c r="W19" s="50">
        <v>0</v>
      </c>
      <c r="X19" s="50">
        <v>0</v>
      </c>
      <c r="Y19" s="51">
        <v>0</v>
      </c>
      <c r="Z19" s="51">
        <v>0</v>
      </c>
      <c r="AA19" s="51">
        <v>0</v>
      </c>
      <c r="AB19" s="51">
        <v>0</v>
      </c>
      <c r="AC19" s="51">
        <v>0</v>
      </c>
      <c r="AD19" s="51">
        <v>0</v>
      </c>
      <c r="AE19" s="52">
        <v>0</v>
      </c>
      <c r="AF19" s="52">
        <v>0</v>
      </c>
      <c r="AG19" s="52">
        <v>0</v>
      </c>
      <c r="AH19" s="52">
        <v>0</v>
      </c>
    </row>
    <row r="20" spans="1:35" ht="12.6" customHeight="1" x14ac:dyDescent="0.25">
      <c r="A20" s="110" t="s">
        <v>31</v>
      </c>
      <c r="B20" s="112" t="s">
        <v>20</v>
      </c>
      <c r="C20" s="38" t="s">
        <v>6</v>
      </c>
      <c r="D20" s="39" t="s">
        <v>32</v>
      </c>
      <c r="E20" s="40">
        <v>0</v>
      </c>
      <c r="F20" s="40">
        <v>0</v>
      </c>
      <c r="G20" s="40">
        <v>0</v>
      </c>
      <c r="H20" s="40">
        <v>0</v>
      </c>
      <c r="I20" s="40">
        <v>0</v>
      </c>
      <c r="J20" s="40">
        <v>0</v>
      </c>
      <c r="K20" s="40">
        <v>0</v>
      </c>
      <c r="L20" s="40">
        <v>0</v>
      </c>
      <c r="M20" s="40">
        <v>0</v>
      </c>
      <c r="N20" s="40">
        <v>0</v>
      </c>
      <c r="O20" s="40">
        <v>0</v>
      </c>
      <c r="P20" s="40">
        <v>0</v>
      </c>
      <c r="Q20" s="40">
        <v>0</v>
      </c>
      <c r="R20" s="40">
        <v>0</v>
      </c>
      <c r="S20" s="40">
        <v>0</v>
      </c>
      <c r="T20" s="40">
        <v>0</v>
      </c>
      <c r="U20" s="40">
        <v>0</v>
      </c>
      <c r="V20" s="40">
        <v>0</v>
      </c>
      <c r="W20" s="40">
        <v>0</v>
      </c>
      <c r="X20" s="40">
        <v>0</v>
      </c>
      <c r="Y20" s="41">
        <v>0</v>
      </c>
      <c r="Z20" s="41">
        <v>0</v>
      </c>
      <c r="AA20" s="41">
        <v>0</v>
      </c>
      <c r="AB20" s="41">
        <v>0</v>
      </c>
      <c r="AC20" s="41">
        <v>0</v>
      </c>
      <c r="AD20" s="41">
        <v>0</v>
      </c>
      <c r="AE20" s="42">
        <v>0</v>
      </c>
      <c r="AF20" s="42">
        <v>0</v>
      </c>
      <c r="AG20" s="42">
        <v>0</v>
      </c>
      <c r="AH20" s="42">
        <v>0</v>
      </c>
      <c r="AI20" s="109" t="s">
        <v>379</v>
      </c>
    </row>
    <row r="21" spans="1:35" ht="15" x14ac:dyDescent="0.25">
      <c r="A21" s="110"/>
      <c r="B21" s="112"/>
      <c r="C21" s="43" t="s">
        <v>8</v>
      </c>
      <c r="D21" s="44" t="s">
        <v>33</v>
      </c>
      <c r="E21" s="45">
        <v>0</v>
      </c>
      <c r="F21" s="45">
        <v>0</v>
      </c>
      <c r="G21" s="45">
        <v>0</v>
      </c>
      <c r="H21" s="45">
        <v>0</v>
      </c>
      <c r="I21" s="45">
        <v>0</v>
      </c>
      <c r="J21" s="45">
        <v>0</v>
      </c>
      <c r="K21" s="45">
        <v>0</v>
      </c>
      <c r="L21" s="45">
        <v>0</v>
      </c>
      <c r="M21" s="45">
        <v>0</v>
      </c>
      <c r="N21" s="45">
        <v>0</v>
      </c>
      <c r="O21" s="45">
        <v>0</v>
      </c>
      <c r="P21" s="45">
        <v>0</v>
      </c>
      <c r="Q21" s="45">
        <v>0</v>
      </c>
      <c r="R21" s="45">
        <v>0</v>
      </c>
      <c r="S21" s="45">
        <v>0</v>
      </c>
      <c r="T21" s="45">
        <v>0</v>
      </c>
      <c r="U21" s="45">
        <v>0</v>
      </c>
      <c r="V21" s="45">
        <v>0</v>
      </c>
      <c r="W21" s="45">
        <v>0</v>
      </c>
      <c r="X21" s="45">
        <v>0</v>
      </c>
      <c r="Y21" s="46">
        <v>0</v>
      </c>
      <c r="Z21" s="46">
        <v>0</v>
      </c>
      <c r="AA21" s="46">
        <v>0</v>
      </c>
      <c r="AB21" s="46">
        <v>0</v>
      </c>
      <c r="AC21" s="46">
        <v>0</v>
      </c>
      <c r="AD21" s="46">
        <v>0</v>
      </c>
      <c r="AE21" s="47">
        <v>0</v>
      </c>
      <c r="AF21" s="47">
        <v>0</v>
      </c>
      <c r="AG21" s="47">
        <v>0</v>
      </c>
      <c r="AH21" s="47">
        <v>0</v>
      </c>
      <c r="AI21" s="109" t="s">
        <v>379</v>
      </c>
    </row>
    <row r="22" spans="1:35" x14ac:dyDescent="0.2">
      <c r="A22" s="110"/>
      <c r="B22" s="112"/>
      <c r="C22" s="48" t="s">
        <v>10</v>
      </c>
      <c r="D22" s="49" t="s">
        <v>34</v>
      </c>
      <c r="E22" s="50">
        <v>0</v>
      </c>
      <c r="F22" s="50">
        <v>0</v>
      </c>
      <c r="G22" s="50">
        <v>0</v>
      </c>
      <c r="H22" s="50">
        <v>0</v>
      </c>
      <c r="I22" s="50">
        <v>0</v>
      </c>
      <c r="J22" s="50">
        <v>0</v>
      </c>
      <c r="K22" s="50">
        <v>0</v>
      </c>
      <c r="L22" s="50">
        <v>0</v>
      </c>
      <c r="M22" s="50">
        <v>0</v>
      </c>
      <c r="N22" s="50">
        <v>0</v>
      </c>
      <c r="O22" s="50">
        <v>0</v>
      </c>
      <c r="P22" s="50">
        <v>0</v>
      </c>
      <c r="Q22" s="50">
        <v>0</v>
      </c>
      <c r="R22" s="50">
        <v>0</v>
      </c>
      <c r="S22" s="50">
        <v>0</v>
      </c>
      <c r="T22" s="50">
        <v>0</v>
      </c>
      <c r="U22" s="50">
        <v>0</v>
      </c>
      <c r="V22" s="50">
        <v>0</v>
      </c>
      <c r="W22" s="50">
        <v>0</v>
      </c>
      <c r="X22" s="50">
        <v>0</v>
      </c>
      <c r="Y22" s="51">
        <v>0</v>
      </c>
      <c r="Z22" s="51">
        <v>0</v>
      </c>
      <c r="AA22" s="51">
        <v>0</v>
      </c>
      <c r="AB22" s="51">
        <v>0</v>
      </c>
      <c r="AC22" s="51">
        <v>0</v>
      </c>
      <c r="AD22" s="51">
        <v>0</v>
      </c>
      <c r="AE22" s="52">
        <v>0</v>
      </c>
      <c r="AF22" s="52">
        <v>0</v>
      </c>
      <c r="AG22" s="52">
        <v>0</v>
      </c>
      <c r="AH22" s="52">
        <v>0</v>
      </c>
    </row>
    <row r="23" spans="1:35" ht="12.6" customHeight="1" x14ac:dyDescent="0.2">
      <c r="A23" s="110" t="s">
        <v>35</v>
      </c>
      <c r="B23" s="113" t="s">
        <v>5</v>
      </c>
      <c r="C23" s="8" t="s">
        <v>6</v>
      </c>
      <c r="D23" s="9" t="s">
        <v>36</v>
      </c>
      <c r="E23" s="10">
        <v>2437</v>
      </c>
      <c r="F23" s="10">
        <v>2457</v>
      </c>
      <c r="G23" s="10">
        <v>2071</v>
      </c>
      <c r="H23" s="10">
        <v>2100</v>
      </c>
      <c r="I23" s="10">
        <v>0</v>
      </c>
      <c r="J23" s="10">
        <v>2836</v>
      </c>
      <c r="K23" s="10">
        <v>542</v>
      </c>
      <c r="L23" s="10">
        <v>3814</v>
      </c>
      <c r="M23" s="10">
        <v>996</v>
      </c>
      <c r="N23" s="10">
        <v>1283.3</v>
      </c>
      <c r="O23" s="10">
        <v>458</v>
      </c>
      <c r="P23" s="53">
        <v>0</v>
      </c>
      <c r="Q23" s="10">
        <v>400.5</v>
      </c>
      <c r="R23" s="10">
        <v>86.7</v>
      </c>
      <c r="S23" s="10">
        <v>0</v>
      </c>
      <c r="T23" s="10">
        <v>13.9</v>
      </c>
      <c r="U23" s="10">
        <v>16</v>
      </c>
      <c r="V23" s="10">
        <v>0</v>
      </c>
      <c r="W23" s="10">
        <v>0</v>
      </c>
      <c r="X23" s="10">
        <v>0</v>
      </c>
      <c r="Y23" s="11">
        <f>X23</f>
        <v>0</v>
      </c>
      <c r="Z23" s="11">
        <v>3</v>
      </c>
      <c r="AA23" s="11">
        <v>0</v>
      </c>
      <c r="AB23" s="11">
        <f t="shared" ref="AB23:AG23" si="2">AA23</f>
        <v>0</v>
      </c>
      <c r="AC23" s="11">
        <f t="shared" si="2"/>
        <v>0</v>
      </c>
      <c r="AD23" s="11">
        <f t="shared" si="2"/>
        <v>0</v>
      </c>
      <c r="AE23" s="12">
        <f t="shared" si="2"/>
        <v>0</v>
      </c>
      <c r="AF23" s="12">
        <f t="shared" si="2"/>
        <v>0</v>
      </c>
      <c r="AG23" s="12">
        <f t="shared" si="2"/>
        <v>0</v>
      </c>
      <c r="AH23" s="71"/>
    </row>
    <row r="24" spans="1:35" x14ac:dyDescent="0.2">
      <c r="A24" s="110"/>
      <c r="B24" s="113"/>
      <c r="C24" s="13" t="s">
        <v>8</v>
      </c>
      <c r="D24" s="14" t="s">
        <v>37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5">
        <v>0</v>
      </c>
      <c r="M24" s="15">
        <v>0</v>
      </c>
      <c r="N24" s="15">
        <v>0</v>
      </c>
      <c r="O24" s="15">
        <v>0</v>
      </c>
      <c r="P24" s="15">
        <v>0</v>
      </c>
      <c r="Q24" s="15">
        <v>0</v>
      </c>
      <c r="R24" s="15">
        <v>0</v>
      </c>
      <c r="S24" s="15">
        <v>0</v>
      </c>
      <c r="T24" s="15">
        <v>0</v>
      </c>
      <c r="U24" s="15">
        <v>0</v>
      </c>
      <c r="V24" s="15">
        <v>0</v>
      </c>
      <c r="W24" s="15">
        <v>0</v>
      </c>
      <c r="X24" s="15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7">
        <v>0</v>
      </c>
      <c r="AF24" s="17">
        <v>0</v>
      </c>
      <c r="AG24" s="17">
        <v>0</v>
      </c>
      <c r="AH24" s="71"/>
    </row>
    <row r="25" spans="1:35" x14ac:dyDescent="0.2">
      <c r="A25" s="110"/>
      <c r="B25" s="113"/>
      <c r="C25" s="18" t="s">
        <v>10</v>
      </c>
      <c r="D25" s="19" t="s">
        <v>38</v>
      </c>
      <c r="E25" s="20">
        <v>0</v>
      </c>
      <c r="F25" s="20">
        <v>0</v>
      </c>
      <c r="G25" s="20">
        <v>0</v>
      </c>
      <c r="H25" s="20">
        <v>0</v>
      </c>
      <c r="I25" s="20">
        <v>0</v>
      </c>
      <c r="J25" s="20">
        <v>0</v>
      </c>
      <c r="K25" s="20">
        <v>0</v>
      </c>
      <c r="L25" s="20">
        <v>0</v>
      </c>
      <c r="M25" s="20">
        <v>0</v>
      </c>
      <c r="N25" s="20">
        <v>0</v>
      </c>
      <c r="O25" s="20">
        <v>0</v>
      </c>
      <c r="P25" s="20">
        <v>0</v>
      </c>
      <c r="Q25" s="20">
        <v>0</v>
      </c>
      <c r="R25" s="20">
        <v>0</v>
      </c>
      <c r="S25" s="20">
        <v>0</v>
      </c>
      <c r="T25" s="20">
        <v>0</v>
      </c>
      <c r="U25" s="20">
        <v>0</v>
      </c>
      <c r="V25" s="20">
        <v>0</v>
      </c>
      <c r="W25" s="20">
        <v>0</v>
      </c>
      <c r="X25" s="20">
        <v>0</v>
      </c>
      <c r="Y25" s="21">
        <v>0</v>
      </c>
      <c r="Z25" s="21">
        <v>0</v>
      </c>
      <c r="AA25" s="21">
        <v>0</v>
      </c>
      <c r="AB25" s="21">
        <v>0</v>
      </c>
      <c r="AC25" s="21">
        <v>0</v>
      </c>
      <c r="AD25" s="21">
        <v>0</v>
      </c>
      <c r="AE25" s="22">
        <v>0</v>
      </c>
      <c r="AF25" s="22">
        <v>0</v>
      </c>
      <c r="AG25" s="22">
        <v>0</v>
      </c>
      <c r="AH25" s="71"/>
    </row>
    <row r="26" spans="1:35" ht="12.6" customHeight="1" x14ac:dyDescent="0.2">
      <c r="A26" s="110"/>
      <c r="B26" s="111" t="s">
        <v>16</v>
      </c>
      <c r="C26" s="23" t="s">
        <v>6</v>
      </c>
      <c r="D26" s="24" t="s">
        <v>39</v>
      </c>
      <c r="E26" s="25">
        <v>0</v>
      </c>
      <c r="F26" s="25">
        <v>0</v>
      </c>
      <c r="G26" s="25">
        <v>0</v>
      </c>
      <c r="H26" s="25">
        <v>0</v>
      </c>
      <c r="I26" s="25">
        <v>0</v>
      </c>
      <c r="J26" s="25">
        <v>0</v>
      </c>
      <c r="K26" s="25">
        <v>0</v>
      </c>
      <c r="L26" s="25">
        <v>0</v>
      </c>
      <c r="M26" s="25">
        <v>0</v>
      </c>
      <c r="N26" s="25">
        <v>0</v>
      </c>
      <c r="O26" s="25">
        <v>0</v>
      </c>
      <c r="P26" s="25">
        <v>0</v>
      </c>
      <c r="Q26" s="25">
        <v>0</v>
      </c>
      <c r="R26" s="25">
        <v>0</v>
      </c>
      <c r="S26" s="25">
        <v>0</v>
      </c>
      <c r="T26" s="25">
        <v>0</v>
      </c>
      <c r="U26" s="25">
        <v>0</v>
      </c>
      <c r="V26" s="25">
        <v>0</v>
      </c>
      <c r="W26" s="25">
        <v>0</v>
      </c>
      <c r="X26" s="25">
        <v>0</v>
      </c>
      <c r="Y26" s="26">
        <v>0</v>
      </c>
      <c r="Z26" s="26">
        <v>0</v>
      </c>
      <c r="AA26" s="26">
        <v>0</v>
      </c>
      <c r="AB26" s="26">
        <v>0</v>
      </c>
      <c r="AC26" s="26">
        <v>0</v>
      </c>
      <c r="AD26" s="26">
        <v>0</v>
      </c>
      <c r="AE26" s="27">
        <v>0</v>
      </c>
      <c r="AF26" s="27">
        <v>0</v>
      </c>
      <c r="AG26" s="27">
        <v>0</v>
      </c>
      <c r="AH26" s="73"/>
    </row>
    <row r="27" spans="1:35" x14ac:dyDescent="0.2">
      <c r="A27" s="110"/>
      <c r="B27" s="111"/>
      <c r="C27" s="28" t="s">
        <v>8</v>
      </c>
      <c r="D27" s="29" t="s">
        <v>40</v>
      </c>
      <c r="E27" s="30">
        <v>94.2</v>
      </c>
      <c r="F27" s="30">
        <v>93.9</v>
      </c>
      <c r="G27" s="30">
        <v>0</v>
      </c>
      <c r="H27" s="30">
        <v>0</v>
      </c>
      <c r="I27" s="30">
        <v>111.2</v>
      </c>
      <c r="J27" s="30">
        <v>12.5</v>
      </c>
      <c r="K27" s="30">
        <v>65.3</v>
      </c>
      <c r="L27" s="30">
        <v>41.1</v>
      </c>
      <c r="M27" s="30">
        <v>38.657199149999997</v>
      </c>
      <c r="N27" s="30">
        <v>24.657198999999999</v>
      </c>
      <c r="O27" s="30">
        <v>13</v>
      </c>
      <c r="P27" s="30">
        <v>0</v>
      </c>
      <c r="Q27" s="30">
        <v>0</v>
      </c>
      <c r="R27" s="30">
        <v>0</v>
      </c>
      <c r="S27" s="30">
        <v>0</v>
      </c>
      <c r="T27" s="30">
        <v>0</v>
      </c>
      <c r="U27" s="30">
        <v>0</v>
      </c>
      <c r="V27" s="30">
        <v>0</v>
      </c>
      <c r="W27" s="30">
        <v>0</v>
      </c>
      <c r="X27" s="30">
        <v>0</v>
      </c>
      <c r="Y27" s="31">
        <v>0</v>
      </c>
      <c r="Z27" s="31">
        <v>0</v>
      </c>
      <c r="AA27" s="31">
        <v>0</v>
      </c>
      <c r="AB27" s="31">
        <v>0</v>
      </c>
      <c r="AC27" s="31">
        <v>0</v>
      </c>
      <c r="AD27" s="31">
        <v>0</v>
      </c>
      <c r="AE27" s="32">
        <v>0</v>
      </c>
      <c r="AF27" s="32">
        <v>0</v>
      </c>
      <c r="AG27" s="32">
        <v>0</v>
      </c>
      <c r="AH27" s="73"/>
    </row>
    <row r="28" spans="1:35" x14ac:dyDescent="0.2">
      <c r="A28" s="110"/>
      <c r="B28" s="111"/>
      <c r="C28" s="33" t="s">
        <v>10</v>
      </c>
      <c r="D28" s="34" t="s">
        <v>41</v>
      </c>
      <c r="E28" s="35">
        <v>0</v>
      </c>
      <c r="F28" s="35">
        <v>0</v>
      </c>
      <c r="G28" s="35">
        <v>0</v>
      </c>
      <c r="H28" s="35">
        <v>0</v>
      </c>
      <c r="I28" s="35">
        <v>0</v>
      </c>
      <c r="J28" s="35">
        <v>0</v>
      </c>
      <c r="K28" s="35">
        <v>0</v>
      </c>
      <c r="L28" s="35">
        <v>0</v>
      </c>
      <c r="M28" s="35">
        <v>0</v>
      </c>
      <c r="N28" s="35">
        <v>0</v>
      </c>
      <c r="O28" s="35">
        <v>0</v>
      </c>
      <c r="P28" s="35">
        <v>0</v>
      </c>
      <c r="Q28" s="35">
        <v>0</v>
      </c>
      <c r="R28" s="35">
        <v>0</v>
      </c>
      <c r="S28" s="35">
        <v>0</v>
      </c>
      <c r="T28" s="35">
        <v>0</v>
      </c>
      <c r="U28" s="35">
        <v>0</v>
      </c>
      <c r="V28" s="35">
        <v>0</v>
      </c>
      <c r="W28" s="35">
        <v>0</v>
      </c>
      <c r="X28" s="35">
        <v>0</v>
      </c>
      <c r="Y28" s="36">
        <v>0</v>
      </c>
      <c r="Z28" s="36">
        <v>0</v>
      </c>
      <c r="AA28" s="36">
        <v>0</v>
      </c>
      <c r="AB28" s="36">
        <v>0</v>
      </c>
      <c r="AC28" s="36">
        <v>0</v>
      </c>
      <c r="AD28" s="36">
        <v>0</v>
      </c>
      <c r="AE28" s="37">
        <v>0</v>
      </c>
      <c r="AF28" s="37">
        <v>0</v>
      </c>
      <c r="AG28" s="37">
        <v>0</v>
      </c>
      <c r="AH28" s="73"/>
    </row>
    <row r="29" spans="1:35" ht="12.6" customHeight="1" x14ac:dyDescent="0.25">
      <c r="A29" s="110"/>
      <c r="B29" s="112" t="s">
        <v>20</v>
      </c>
      <c r="C29" s="38" t="s">
        <v>6</v>
      </c>
      <c r="D29" s="39" t="s">
        <v>42</v>
      </c>
      <c r="E29" s="40">
        <v>0</v>
      </c>
      <c r="F29" s="40">
        <v>0</v>
      </c>
      <c r="G29" s="40">
        <v>0</v>
      </c>
      <c r="H29" s="40">
        <v>0</v>
      </c>
      <c r="I29" s="40">
        <v>0</v>
      </c>
      <c r="J29" s="40">
        <v>0</v>
      </c>
      <c r="K29" s="40">
        <v>0</v>
      </c>
      <c r="L29" s="40">
        <v>0</v>
      </c>
      <c r="M29" s="40">
        <v>0</v>
      </c>
      <c r="N29" s="40">
        <v>0</v>
      </c>
      <c r="O29" s="40">
        <v>0</v>
      </c>
      <c r="P29" s="40">
        <v>0</v>
      </c>
      <c r="Q29" s="40">
        <v>0</v>
      </c>
      <c r="R29" s="40">
        <v>0</v>
      </c>
      <c r="S29" s="40">
        <v>0</v>
      </c>
      <c r="T29" s="40">
        <v>0</v>
      </c>
      <c r="U29" s="40">
        <v>0</v>
      </c>
      <c r="V29" s="40">
        <v>0</v>
      </c>
      <c r="W29" s="40">
        <v>0</v>
      </c>
      <c r="X29" s="40">
        <v>0</v>
      </c>
      <c r="Y29" s="41">
        <v>0</v>
      </c>
      <c r="Z29" s="41">
        <v>0</v>
      </c>
      <c r="AA29" s="41">
        <v>0</v>
      </c>
      <c r="AB29" s="41">
        <v>0</v>
      </c>
      <c r="AC29" s="41">
        <v>0</v>
      </c>
      <c r="AD29" s="41">
        <v>0</v>
      </c>
      <c r="AE29" s="42">
        <v>0</v>
      </c>
      <c r="AF29" s="42">
        <v>0</v>
      </c>
      <c r="AG29" s="42">
        <v>0</v>
      </c>
      <c r="AH29" s="42">
        <v>0</v>
      </c>
      <c r="AI29" s="109" t="s">
        <v>379</v>
      </c>
    </row>
    <row r="30" spans="1:35" ht="15" x14ac:dyDescent="0.25">
      <c r="A30" s="110"/>
      <c r="B30" s="112"/>
      <c r="C30" s="43" t="s">
        <v>8</v>
      </c>
      <c r="D30" s="44" t="s">
        <v>43</v>
      </c>
      <c r="E30" s="45">
        <v>0</v>
      </c>
      <c r="F30" s="45">
        <v>0</v>
      </c>
      <c r="G30" s="45">
        <v>0</v>
      </c>
      <c r="H30" s="45">
        <v>0</v>
      </c>
      <c r="I30" s="45">
        <v>0</v>
      </c>
      <c r="J30" s="45">
        <v>0</v>
      </c>
      <c r="K30" s="45">
        <v>0</v>
      </c>
      <c r="L30" s="45">
        <v>0</v>
      </c>
      <c r="M30" s="45">
        <v>0</v>
      </c>
      <c r="N30" s="45">
        <v>0</v>
      </c>
      <c r="O30" s="45">
        <v>0</v>
      </c>
      <c r="P30" s="45">
        <v>0</v>
      </c>
      <c r="Q30" s="45">
        <v>0</v>
      </c>
      <c r="R30" s="45">
        <v>0</v>
      </c>
      <c r="S30" s="45">
        <v>0</v>
      </c>
      <c r="T30" s="45">
        <v>0</v>
      </c>
      <c r="U30" s="45">
        <v>0</v>
      </c>
      <c r="V30" s="45">
        <v>0</v>
      </c>
      <c r="W30" s="45">
        <v>0</v>
      </c>
      <c r="X30" s="45">
        <v>0</v>
      </c>
      <c r="Y30" s="46">
        <v>0</v>
      </c>
      <c r="Z30" s="46">
        <v>0</v>
      </c>
      <c r="AA30" s="46">
        <v>0</v>
      </c>
      <c r="AB30" s="46">
        <v>0</v>
      </c>
      <c r="AC30" s="46">
        <v>0</v>
      </c>
      <c r="AD30" s="46">
        <v>0</v>
      </c>
      <c r="AE30" s="47">
        <v>0</v>
      </c>
      <c r="AF30" s="47">
        <v>0</v>
      </c>
      <c r="AG30" s="47">
        <v>0</v>
      </c>
      <c r="AH30" s="47">
        <v>0</v>
      </c>
      <c r="AI30" s="109" t="s">
        <v>379</v>
      </c>
    </row>
    <row r="31" spans="1:35" x14ac:dyDescent="0.2">
      <c r="A31" s="110"/>
      <c r="B31" s="112"/>
      <c r="C31" s="48" t="s">
        <v>10</v>
      </c>
      <c r="D31" s="49" t="s">
        <v>44</v>
      </c>
      <c r="E31" s="50">
        <v>0</v>
      </c>
      <c r="F31" s="50">
        <v>0</v>
      </c>
      <c r="G31" s="50">
        <v>0</v>
      </c>
      <c r="H31" s="50">
        <v>0</v>
      </c>
      <c r="I31" s="50">
        <v>0</v>
      </c>
      <c r="J31" s="50">
        <v>0</v>
      </c>
      <c r="K31" s="50">
        <v>0</v>
      </c>
      <c r="L31" s="50">
        <v>0</v>
      </c>
      <c r="M31" s="50">
        <v>0</v>
      </c>
      <c r="N31" s="50">
        <v>0</v>
      </c>
      <c r="O31" s="50">
        <v>0</v>
      </c>
      <c r="P31" s="50">
        <v>0</v>
      </c>
      <c r="Q31" s="50">
        <v>0</v>
      </c>
      <c r="R31" s="50">
        <v>0</v>
      </c>
      <c r="S31" s="50">
        <v>0</v>
      </c>
      <c r="T31" s="50">
        <v>0</v>
      </c>
      <c r="U31" s="50">
        <v>0</v>
      </c>
      <c r="V31" s="50">
        <v>0</v>
      </c>
      <c r="W31" s="50">
        <v>0</v>
      </c>
      <c r="X31" s="50">
        <v>0</v>
      </c>
      <c r="Y31" s="51">
        <v>0</v>
      </c>
      <c r="Z31" s="51">
        <v>0</v>
      </c>
      <c r="AA31" s="51">
        <v>0</v>
      </c>
      <c r="AB31" s="51">
        <v>0</v>
      </c>
      <c r="AC31" s="51">
        <v>0</v>
      </c>
      <c r="AD31" s="51">
        <v>0</v>
      </c>
      <c r="AE31" s="52">
        <v>0</v>
      </c>
      <c r="AF31" s="52">
        <v>0</v>
      </c>
      <c r="AG31" s="52">
        <v>0</v>
      </c>
      <c r="AH31" s="52">
        <v>0</v>
      </c>
    </row>
    <row r="32" spans="1:35" ht="12.6" customHeight="1" x14ac:dyDescent="0.25">
      <c r="A32" s="110" t="s">
        <v>45</v>
      </c>
      <c r="B32" s="112" t="s">
        <v>20</v>
      </c>
      <c r="C32" s="38" t="s">
        <v>6</v>
      </c>
      <c r="D32" s="39" t="s">
        <v>46</v>
      </c>
      <c r="E32" s="40">
        <v>0</v>
      </c>
      <c r="F32" s="40">
        <v>0</v>
      </c>
      <c r="G32" s="40">
        <v>0</v>
      </c>
      <c r="H32" s="40">
        <v>0</v>
      </c>
      <c r="I32" s="40">
        <v>0</v>
      </c>
      <c r="J32" s="40">
        <v>0</v>
      </c>
      <c r="K32" s="40">
        <v>0</v>
      </c>
      <c r="L32" s="40">
        <v>0</v>
      </c>
      <c r="M32" s="40">
        <v>0</v>
      </c>
      <c r="N32" s="40">
        <v>0</v>
      </c>
      <c r="O32" s="40">
        <v>0</v>
      </c>
      <c r="P32" s="40">
        <v>0</v>
      </c>
      <c r="Q32" s="40">
        <v>0</v>
      </c>
      <c r="R32" s="40">
        <v>0</v>
      </c>
      <c r="S32" s="40">
        <v>0</v>
      </c>
      <c r="T32" s="40">
        <v>0</v>
      </c>
      <c r="U32" s="40">
        <v>0</v>
      </c>
      <c r="V32" s="40">
        <v>0</v>
      </c>
      <c r="W32" s="40">
        <v>0</v>
      </c>
      <c r="X32" s="40">
        <v>0</v>
      </c>
      <c r="Y32" s="41">
        <v>0</v>
      </c>
      <c r="Z32" s="41">
        <v>0</v>
      </c>
      <c r="AA32" s="41">
        <v>0</v>
      </c>
      <c r="AB32" s="41">
        <v>0</v>
      </c>
      <c r="AC32" s="41">
        <v>0</v>
      </c>
      <c r="AD32" s="41">
        <v>0</v>
      </c>
      <c r="AE32" s="42">
        <v>0</v>
      </c>
      <c r="AF32" s="42">
        <v>0</v>
      </c>
      <c r="AG32" s="42">
        <v>0</v>
      </c>
      <c r="AH32" s="42">
        <v>0</v>
      </c>
      <c r="AI32" s="109" t="s">
        <v>379</v>
      </c>
    </row>
    <row r="33" spans="1:35" ht="15" x14ac:dyDescent="0.25">
      <c r="A33" s="110"/>
      <c r="B33" s="112"/>
      <c r="C33" s="43" t="s">
        <v>8</v>
      </c>
      <c r="D33" s="44" t="s">
        <v>47</v>
      </c>
      <c r="E33" s="45">
        <v>0</v>
      </c>
      <c r="F33" s="45">
        <v>760</v>
      </c>
      <c r="G33" s="45">
        <v>1110</v>
      </c>
      <c r="H33" s="45">
        <v>798</v>
      </c>
      <c r="I33" s="45">
        <v>798</v>
      </c>
      <c r="J33" s="45">
        <v>52.87</v>
      </c>
      <c r="K33" s="45">
        <v>81.099999999999994</v>
      </c>
      <c r="L33" s="45">
        <v>35.659999999999997</v>
      </c>
      <c r="M33" s="45">
        <v>3.0939999999999999</v>
      </c>
      <c r="N33" s="45">
        <v>20.986999999999998</v>
      </c>
      <c r="O33" s="45">
        <v>1.4790000000000001</v>
      </c>
      <c r="P33" s="45">
        <v>0</v>
      </c>
      <c r="Q33" s="45">
        <v>3</v>
      </c>
      <c r="R33" s="45">
        <v>1.3320000000000001</v>
      </c>
      <c r="S33" s="45">
        <v>5</v>
      </c>
      <c r="T33" s="45">
        <v>0.23</v>
      </c>
      <c r="U33" s="45">
        <v>0</v>
      </c>
      <c r="V33" s="45">
        <v>18</v>
      </c>
      <c r="W33" s="45">
        <v>0</v>
      </c>
      <c r="X33" s="45">
        <v>18.7</v>
      </c>
      <c r="Y33" s="46">
        <v>0</v>
      </c>
      <c r="Z33" s="46">
        <v>0</v>
      </c>
      <c r="AA33" s="46">
        <v>0</v>
      </c>
      <c r="AB33" s="46">
        <v>0</v>
      </c>
      <c r="AC33" s="46">
        <v>2</v>
      </c>
      <c r="AD33" s="46">
        <v>0</v>
      </c>
      <c r="AE33" s="47">
        <v>0</v>
      </c>
      <c r="AF33" s="47">
        <v>0</v>
      </c>
      <c r="AG33" s="47">
        <v>0</v>
      </c>
      <c r="AH33" s="47">
        <v>0</v>
      </c>
      <c r="AI33" s="109" t="s">
        <v>379</v>
      </c>
    </row>
    <row r="34" spans="1:35" x14ac:dyDescent="0.2">
      <c r="A34" s="110"/>
      <c r="B34" s="112"/>
      <c r="C34" s="48" t="s">
        <v>10</v>
      </c>
      <c r="D34" s="49" t="s">
        <v>48</v>
      </c>
      <c r="E34" s="50">
        <v>0</v>
      </c>
      <c r="F34" s="50">
        <v>0</v>
      </c>
      <c r="G34" s="50">
        <v>0</v>
      </c>
      <c r="H34" s="50">
        <v>0</v>
      </c>
      <c r="I34" s="50">
        <v>0</v>
      </c>
      <c r="J34" s="50">
        <v>0</v>
      </c>
      <c r="K34" s="50">
        <v>0</v>
      </c>
      <c r="L34" s="50">
        <v>0</v>
      </c>
      <c r="M34" s="50">
        <v>0</v>
      </c>
      <c r="N34" s="50">
        <v>0</v>
      </c>
      <c r="O34" s="50">
        <v>0</v>
      </c>
      <c r="P34" s="50">
        <v>0</v>
      </c>
      <c r="Q34" s="50">
        <v>0</v>
      </c>
      <c r="R34" s="50">
        <v>0</v>
      </c>
      <c r="S34" s="50">
        <v>0</v>
      </c>
      <c r="T34" s="50">
        <v>0</v>
      </c>
      <c r="U34" s="50">
        <v>0</v>
      </c>
      <c r="V34" s="50">
        <v>0</v>
      </c>
      <c r="W34" s="50">
        <v>0</v>
      </c>
      <c r="X34" s="50">
        <v>0</v>
      </c>
      <c r="Y34" s="51">
        <v>0</v>
      </c>
      <c r="Z34" s="51">
        <v>0</v>
      </c>
      <c r="AA34" s="51">
        <v>0</v>
      </c>
      <c r="AB34" s="51">
        <v>0</v>
      </c>
      <c r="AC34" s="51">
        <v>0</v>
      </c>
      <c r="AD34" s="51">
        <v>0</v>
      </c>
      <c r="AE34" s="52">
        <v>0</v>
      </c>
      <c r="AF34" s="52">
        <v>0</v>
      </c>
      <c r="AG34" s="52">
        <v>0</v>
      </c>
      <c r="AH34" s="52">
        <v>0</v>
      </c>
    </row>
    <row r="35" spans="1:35" ht="12.6" customHeight="1" x14ac:dyDescent="0.2">
      <c r="A35" s="110" t="s">
        <v>49</v>
      </c>
      <c r="B35" s="115" t="s">
        <v>16</v>
      </c>
      <c r="C35" s="54" t="s">
        <v>6</v>
      </c>
      <c r="D35" s="55" t="s">
        <v>50</v>
      </c>
      <c r="E35" s="56">
        <v>0</v>
      </c>
      <c r="F35" s="56">
        <v>0</v>
      </c>
      <c r="G35" s="56">
        <v>0</v>
      </c>
      <c r="H35" s="56">
        <v>0</v>
      </c>
      <c r="I35" s="56">
        <v>0</v>
      </c>
      <c r="J35" s="56">
        <v>0</v>
      </c>
      <c r="K35" s="56">
        <v>0</v>
      </c>
      <c r="L35" s="56">
        <v>0</v>
      </c>
      <c r="M35" s="56">
        <v>0</v>
      </c>
      <c r="N35" s="56">
        <v>0</v>
      </c>
      <c r="O35" s="56">
        <v>0</v>
      </c>
      <c r="P35" s="56">
        <v>0</v>
      </c>
      <c r="Q35" s="56">
        <v>0</v>
      </c>
      <c r="R35" s="56">
        <v>0</v>
      </c>
      <c r="S35" s="56">
        <v>0</v>
      </c>
      <c r="T35" s="56">
        <v>0</v>
      </c>
      <c r="U35" s="56">
        <v>0</v>
      </c>
      <c r="V35" s="56">
        <v>0</v>
      </c>
      <c r="W35" s="56">
        <v>0</v>
      </c>
      <c r="X35" s="56">
        <v>0</v>
      </c>
      <c r="Y35" s="57">
        <v>0</v>
      </c>
      <c r="Z35" s="57">
        <v>0</v>
      </c>
      <c r="AA35" s="57">
        <v>0</v>
      </c>
      <c r="AB35" s="57">
        <v>0</v>
      </c>
      <c r="AC35" s="57">
        <v>0</v>
      </c>
      <c r="AD35" s="57">
        <v>0</v>
      </c>
      <c r="AE35" s="58">
        <v>0</v>
      </c>
      <c r="AF35" s="58">
        <v>0</v>
      </c>
      <c r="AG35" s="58">
        <v>0</v>
      </c>
      <c r="AH35" s="107"/>
    </row>
    <row r="36" spans="1:35" x14ac:dyDescent="0.2">
      <c r="A36" s="110"/>
      <c r="B36" s="115"/>
      <c r="C36" s="59" t="s">
        <v>8</v>
      </c>
      <c r="D36" s="60" t="s">
        <v>51</v>
      </c>
      <c r="E36" s="61">
        <v>0</v>
      </c>
      <c r="F36" s="61">
        <v>0</v>
      </c>
      <c r="G36" s="61">
        <v>0</v>
      </c>
      <c r="H36" s="61">
        <v>0</v>
      </c>
      <c r="I36" s="61">
        <v>0</v>
      </c>
      <c r="J36" s="61">
        <v>0</v>
      </c>
      <c r="K36" s="61">
        <v>0</v>
      </c>
      <c r="L36" s="61">
        <v>0</v>
      </c>
      <c r="M36" s="61">
        <v>0</v>
      </c>
      <c r="N36" s="61">
        <v>0</v>
      </c>
      <c r="O36" s="61">
        <v>0</v>
      </c>
      <c r="P36" s="61">
        <v>0</v>
      </c>
      <c r="Q36" s="61">
        <v>0</v>
      </c>
      <c r="R36" s="61">
        <v>0</v>
      </c>
      <c r="S36" s="61">
        <v>0</v>
      </c>
      <c r="T36" s="61">
        <v>0</v>
      </c>
      <c r="U36" s="61">
        <v>0</v>
      </c>
      <c r="V36" s="61">
        <v>0</v>
      </c>
      <c r="W36" s="61">
        <v>0</v>
      </c>
      <c r="X36" s="61">
        <v>0</v>
      </c>
      <c r="Y36" s="62">
        <v>0</v>
      </c>
      <c r="Z36" s="62">
        <v>0</v>
      </c>
      <c r="AA36" s="62">
        <v>0</v>
      </c>
      <c r="AB36" s="62">
        <v>0</v>
      </c>
      <c r="AC36" s="62">
        <v>0</v>
      </c>
      <c r="AD36" s="62">
        <v>0</v>
      </c>
      <c r="AE36" s="63">
        <v>0</v>
      </c>
      <c r="AF36" s="63">
        <v>0</v>
      </c>
      <c r="AG36" s="63">
        <v>0</v>
      </c>
      <c r="AH36" s="107"/>
    </row>
    <row r="37" spans="1:35" x14ac:dyDescent="0.2">
      <c r="A37" s="110"/>
      <c r="B37" s="115"/>
      <c r="C37" s="64" t="s">
        <v>10</v>
      </c>
      <c r="D37" s="65" t="s">
        <v>52</v>
      </c>
      <c r="E37" s="66">
        <v>0</v>
      </c>
      <c r="F37" s="66">
        <v>0</v>
      </c>
      <c r="G37" s="66">
        <v>0</v>
      </c>
      <c r="H37" s="66">
        <v>0</v>
      </c>
      <c r="I37" s="66">
        <v>0</v>
      </c>
      <c r="J37" s="66">
        <v>0</v>
      </c>
      <c r="K37" s="66">
        <v>0</v>
      </c>
      <c r="L37" s="66">
        <v>0</v>
      </c>
      <c r="M37" s="66">
        <v>0</v>
      </c>
      <c r="N37" s="66">
        <v>0</v>
      </c>
      <c r="O37" s="66">
        <v>0</v>
      </c>
      <c r="P37" s="66">
        <v>0</v>
      </c>
      <c r="Q37" s="66">
        <v>0</v>
      </c>
      <c r="R37" s="66">
        <v>0</v>
      </c>
      <c r="S37" s="66">
        <v>0</v>
      </c>
      <c r="T37" s="66">
        <v>0</v>
      </c>
      <c r="U37" s="66">
        <v>0</v>
      </c>
      <c r="V37" s="66">
        <v>0</v>
      </c>
      <c r="W37" s="66">
        <v>0</v>
      </c>
      <c r="X37" s="66">
        <v>0</v>
      </c>
      <c r="Y37" s="67">
        <v>0</v>
      </c>
      <c r="Z37" s="67">
        <v>0</v>
      </c>
      <c r="AA37" s="67">
        <v>0</v>
      </c>
      <c r="AB37" s="67">
        <v>0</v>
      </c>
      <c r="AC37" s="67">
        <v>0</v>
      </c>
      <c r="AD37" s="67">
        <v>0</v>
      </c>
      <c r="AE37" s="68">
        <v>0</v>
      </c>
      <c r="AF37" s="68">
        <v>0</v>
      </c>
      <c r="AG37" s="68">
        <v>0</v>
      </c>
      <c r="AH37" s="107"/>
    </row>
    <row r="38" spans="1:35" ht="12.6" customHeight="1" x14ac:dyDescent="0.25">
      <c r="A38" s="110"/>
      <c r="B38" s="112" t="s">
        <v>20</v>
      </c>
      <c r="C38" s="38" t="s">
        <v>6</v>
      </c>
      <c r="D38" s="39" t="s">
        <v>53</v>
      </c>
      <c r="E38" s="40">
        <v>0</v>
      </c>
      <c r="F38" s="40">
        <v>0</v>
      </c>
      <c r="G38" s="40">
        <v>0</v>
      </c>
      <c r="H38" s="40">
        <v>0</v>
      </c>
      <c r="I38" s="40">
        <v>0</v>
      </c>
      <c r="J38" s="40">
        <v>0</v>
      </c>
      <c r="K38" s="40">
        <v>0</v>
      </c>
      <c r="L38" s="40">
        <v>0</v>
      </c>
      <c r="M38" s="40">
        <v>0</v>
      </c>
      <c r="N38" s="40">
        <v>0</v>
      </c>
      <c r="O38" s="40">
        <v>0</v>
      </c>
      <c r="P38" s="40">
        <v>0</v>
      </c>
      <c r="Q38" s="40">
        <v>0</v>
      </c>
      <c r="R38" s="40">
        <v>0</v>
      </c>
      <c r="S38" s="40">
        <v>0</v>
      </c>
      <c r="T38" s="40">
        <v>0</v>
      </c>
      <c r="U38" s="40">
        <v>0</v>
      </c>
      <c r="V38" s="40">
        <v>0</v>
      </c>
      <c r="W38" s="40">
        <v>0</v>
      </c>
      <c r="X38" s="40">
        <v>0</v>
      </c>
      <c r="Y38" s="41">
        <v>0</v>
      </c>
      <c r="Z38" s="41">
        <v>0</v>
      </c>
      <c r="AA38" s="41">
        <v>0</v>
      </c>
      <c r="AB38" s="41">
        <v>0</v>
      </c>
      <c r="AC38" s="41">
        <v>0</v>
      </c>
      <c r="AD38" s="41">
        <v>0</v>
      </c>
      <c r="AE38" s="42">
        <v>0</v>
      </c>
      <c r="AF38" s="42">
        <v>0</v>
      </c>
      <c r="AG38" s="42">
        <v>0</v>
      </c>
      <c r="AH38" s="42">
        <v>0</v>
      </c>
      <c r="AI38" s="109" t="s">
        <v>379</v>
      </c>
    </row>
    <row r="39" spans="1:35" ht="15" x14ac:dyDescent="0.25">
      <c r="A39" s="110"/>
      <c r="B39" s="112"/>
      <c r="C39" s="43" t="s">
        <v>8</v>
      </c>
      <c r="D39" s="44" t="s">
        <v>54</v>
      </c>
      <c r="E39" s="45">
        <v>0</v>
      </c>
      <c r="F39" s="45">
        <v>100</v>
      </c>
      <c r="G39" s="45">
        <v>130</v>
      </c>
      <c r="H39" s="45">
        <v>51</v>
      </c>
      <c r="I39" s="45">
        <v>51</v>
      </c>
      <c r="J39" s="45">
        <v>0</v>
      </c>
      <c r="K39" s="45">
        <v>0</v>
      </c>
      <c r="L39" s="45">
        <v>0</v>
      </c>
      <c r="M39" s="45">
        <v>0</v>
      </c>
      <c r="N39" s="45">
        <v>15.538</v>
      </c>
      <c r="O39" s="45">
        <v>0</v>
      </c>
      <c r="P39" s="45">
        <v>0</v>
      </c>
      <c r="Q39" s="45">
        <v>0</v>
      </c>
      <c r="R39" s="45">
        <v>0</v>
      </c>
      <c r="S39" s="45">
        <v>0</v>
      </c>
      <c r="T39" s="45">
        <v>0</v>
      </c>
      <c r="U39" s="45">
        <v>0</v>
      </c>
      <c r="V39" s="45">
        <v>0</v>
      </c>
      <c r="W39" s="45">
        <v>0</v>
      </c>
      <c r="X39" s="45">
        <v>0</v>
      </c>
      <c r="Y39" s="46">
        <v>0</v>
      </c>
      <c r="Z39" s="46">
        <v>0</v>
      </c>
      <c r="AA39" s="46">
        <v>0</v>
      </c>
      <c r="AB39" s="46">
        <v>0</v>
      </c>
      <c r="AC39" s="46">
        <v>0</v>
      </c>
      <c r="AD39" s="46">
        <v>0</v>
      </c>
      <c r="AE39" s="47">
        <v>0</v>
      </c>
      <c r="AF39" s="47">
        <v>0</v>
      </c>
      <c r="AG39" s="47">
        <v>0</v>
      </c>
      <c r="AH39" s="47">
        <v>0</v>
      </c>
      <c r="AI39" s="109" t="s">
        <v>379</v>
      </c>
    </row>
    <row r="40" spans="1:35" x14ac:dyDescent="0.2">
      <c r="A40" s="110"/>
      <c r="B40" s="112"/>
      <c r="C40" s="48" t="s">
        <v>10</v>
      </c>
      <c r="D40" s="49" t="s">
        <v>55</v>
      </c>
      <c r="E40" s="50">
        <v>0</v>
      </c>
      <c r="F40" s="50">
        <v>0</v>
      </c>
      <c r="G40" s="50">
        <v>0</v>
      </c>
      <c r="H40" s="50">
        <v>0</v>
      </c>
      <c r="I40" s="50">
        <v>0</v>
      </c>
      <c r="J40" s="50">
        <v>0</v>
      </c>
      <c r="K40" s="50">
        <v>0</v>
      </c>
      <c r="L40" s="50">
        <v>0</v>
      </c>
      <c r="M40" s="50">
        <v>0</v>
      </c>
      <c r="N40" s="50">
        <v>0</v>
      </c>
      <c r="O40" s="50">
        <v>0</v>
      </c>
      <c r="P40" s="50">
        <v>0</v>
      </c>
      <c r="Q40" s="50">
        <v>0</v>
      </c>
      <c r="R40" s="50">
        <v>0</v>
      </c>
      <c r="S40" s="50">
        <v>0</v>
      </c>
      <c r="T40" s="50">
        <v>0</v>
      </c>
      <c r="U40" s="50">
        <v>0</v>
      </c>
      <c r="V40" s="50">
        <v>0</v>
      </c>
      <c r="W40" s="50">
        <v>0</v>
      </c>
      <c r="X40" s="50">
        <v>0</v>
      </c>
      <c r="Y40" s="51">
        <v>0</v>
      </c>
      <c r="Z40" s="51">
        <v>0</v>
      </c>
      <c r="AA40" s="51">
        <v>0</v>
      </c>
      <c r="AB40" s="51">
        <v>0</v>
      </c>
      <c r="AC40" s="51">
        <v>0</v>
      </c>
      <c r="AD40" s="51">
        <v>0</v>
      </c>
      <c r="AE40" s="52">
        <v>0</v>
      </c>
      <c r="AF40" s="52">
        <v>0</v>
      </c>
      <c r="AG40" s="52">
        <v>0</v>
      </c>
      <c r="AH40" s="52">
        <v>0</v>
      </c>
    </row>
    <row r="41" spans="1:35" ht="12.6" customHeight="1" x14ac:dyDescent="0.25">
      <c r="A41" s="110" t="s">
        <v>56</v>
      </c>
      <c r="B41" s="112" t="s">
        <v>20</v>
      </c>
      <c r="C41" s="38" t="s">
        <v>6</v>
      </c>
      <c r="D41" s="39" t="s">
        <v>57</v>
      </c>
      <c r="E41" s="40">
        <v>0</v>
      </c>
      <c r="F41" s="40">
        <v>0</v>
      </c>
      <c r="G41" s="40">
        <v>0</v>
      </c>
      <c r="H41" s="40">
        <v>0</v>
      </c>
      <c r="I41" s="40">
        <v>0</v>
      </c>
      <c r="J41" s="40">
        <v>0</v>
      </c>
      <c r="K41" s="40">
        <v>0</v>
      </c>
      <c r="L41" s="40">
        <v>0</v>
      </c>
      <c r="M41" s="40">
        <v>0</v>
      </c>
      <c r="N41" s="40">
        <v>0</v>
      </c>
      <c r="O41" s="40">
        <v>0</v>
      </c>
      <c r="P41" s="40">
        <v>0</v>
      </c>
      <c r="Q41" s="40">
        <v>0</v>
      </c>
      <c r="R41" s="40">
        <v>0</v>
      </c>
      <c r="S41" s="40">
        <v>0</v>
      </c>
      <c r="T41" s="40">
        <v>0</v>
      </c>
      <c r="U41" s="40">
        <v>0</v>
      </c>
      <c r="V41" s="40">
        <v>0</v>
      </c>
      <c r="W41" s="40">
        <v>0</v>
      </c>
      <c r="X41" s="40">
        <v>0</v>
      </c>
      <c r="Y41" s="41">
        <v>0</v>
      </c>
      <c r="Z41" s="41">
        <v>0</v>
      </c>
      <c r="AA41" s="41">
        <v>0</v>
      </c>
      <c r="AB41" s="41">
        <v>0</v>
      </c>
      <c r="AC41" s="41">
        <v>0</v>
      </c>
      <c r="AD41" s="41">
        <v>0</v>
      </c>
      <c r="AE41" s="42">
        <v>0</v>
      </c>
      <c r="AF41" s="42">
        <v>0</v>
      </c>
      <c r="AG41" s="42">
        <v>0</v>
      </c>
      <c r="AH41" s="42">
        <v>0</v>
      </c>
      <c r="AI41" s="109" t="s">
        <v>379</v>
      </c>
    </row>
    <row r="42" spans="1:35" ht="15" x14ac:dyDescent="0.25">
      <c r="A42" s="110"/>
      <c r="B42" s="112"/>
      <c r="C42" s="43" t="s">
        <v>8</v>
      </c>
      <c r="D42" s="44" t="s">
        <v>58</v>
      </c>
      <c r="E42" s="45">
        <v>0</v>
      </c>
      <c r="F42" s="45">
        <v>960</v>
      </c>
      <c r="G42" s="45">
        <v>1450</v>
      </c>
      <c r="H42" s="45">
        <v>645</v>
      </c>
      <c r="I42" s="45">
        <v>645</v>
      </c>
      <c r="J42" s="45">
        <v>128.5</v>
      </c>
      <c r="K42" s="45">
        <v>163.69999999999999</v>
      </c>
      <c r="L42" s="45">
        <v>303.41000000000003</v>
      </c>
      <c r="M42" s="45">
        <v>341.01510000000002</v>
      </c>
      <c r="N42" s="45">
        <v>167.42099999999999</v>
      </c>
      <c r="O42" s="45">
        <v>123.247</v>
      </c>
      <c r="P42" s="45">
        <v>120.76900000000001</v>
      </c>
      <c r="Q42" s="45">
        <v>0</v>
      </c>
      <c r="R42" s="45">
        <v>0</v>
      </c>
      <c r="S42" s="45">
        <v>6</v>
      </c>
      <c r="T42" s="45">
        <v>0</v>
      </c>
      <c r="U42" s="45">
        <v>1</v>
      </c>
      <c r="V42" s="45">
        <v>18</v>
      </c>
      <c r="W42" s="45">
        <v>35</v>
      </c>
      <c r="X42" s="45">
        <v>41.3</v>
      </c>
      <c r="Y42" s="46">
        <v>33</v>
      </c>
      <c r="Z42" s="46">
        <v>48</v>
      </c>
      <c r="AA42" s="46">
        <v>49.134500000000003</v>
      </c>
      <c r="AB42" s="46">
        <v>6.4930608391520881</v>
      </c>
      <c r="AC42" s="46">
        <v>1</v>
      </c>
      <c r="AD42" s="46">
        <v>0</v>
      </c>
      <c r="AE42" s="47">
        <v>79</v>
      </c>
      <c r="AF42" s="47">
        <v>0</v>
      </c>
      <c r="AG42" s="47">
        <v>44</v>
      </c>
      <c r="AH42" s="47">
        <v>17.108129099700001</v>
      </c>
      <c r="AI42" s="109" t="s">
        <v>379</v>
      </c>
    </row>
    <row r="43" spans="1:35" ht="15" x14ac:dyDescent="0.25">
      <c r="A43" s="110"/>
      <c r="B43" s="112"/>
      <c r="C43" s="48" t="s">
        <v>10</v>
      </c>
      <c r="D43" s="49" t="s">
        <v>59</v>
      </c>
      <c r="E43" s="50">
        <v>0</v>
      </c>
      <c r="F43" s="50">
        <v>0</v>
      </c>
      <c r="G43" s="50">
        <v>0</v>
      </c>
      <c r="H43" s="50">
        <v>0</v>
      </c>
      <c r="I43" s="50">
        <v>0</v>
      </c>
      <c r="J43" s="50">
        <v>0</v>
      </c>
      <c r="K43" s="50">
        <v>0</v>
      </c>
      <c r="L43" s="50">
        <v>0</v>
      </c>
      <c r="M43" s="50">
        <v>0</v>
      </c>
      <c r="N43" s="50">
        <v>0</v>
      </c>
      <c r="O43" s="50">
        <v>0</v>
      </c>
      <c r="P43" s="50">
        <v>0</v>
      </c>
      <c r="Q43" s="50">
        <v>0</v>
      </c>
      <c r="R43" s="50">
        <v>0</v>
      </c>
      <c r="S43" s="50">
        <v>0</v>
      </c>
      <c r="T43" s="50">
        <v>0</v>
      </c>
      <c r="U43" s="50">
        <v>0</v>
      </c>
      <c r="V43" s="50">
        <v>0</v>
      </c>
      <c r="W43" s="50">
        <v>0</v>
      </c>
      <c r="X43" s="50">
        <v>0</v>
      </c>
      <c r="Y43" s="51">
        <v>0</v>
      </c>
      <c r="Z43" s="51">
        <v>0</v>
      </c>
      <c r="AA43" s="51">
        <v>0</v>
      </c>
      <c r="AB43" s="51">
        <v>0</v>
      </c>
      <c r="AC43" s="51">
        <v>0</v>
      </c>
      <c r="AD43" s="51">
        <v>0</v>
      </c>
      <c r="AE43" s="52">
        <v>0</v>
      </c>
      <c r="AF43" s="52">
        <v>0</v>
      </c>
      <c r="AG43" s="52">
        <v>0</v>
      </c>
      <c r="AH43" s="52">
        <v>0</v>
      </c>
      <c r="AI43" s="109"/>
    </row>
    <row r="44" spans="1:35" ht="12.6" customHeight="1" x14ac:dyDescent="0.25">
      <c r="A44" s="110" t="s">
        <v>60</v>
      </c>
      <c r="B44" s="112" t="s">
        <v>61</v>
      </c>
      <c r="C44" s="38" t="s">
        <v>6</v>
      </c>
      <c r="D44" s="39" t="s">
        <v>62</v>
      </c>
      <c r="E44" s="40">
        <v>0</v>
      </c>
      <c r="F44" s="40">
        <v>0</v>
      </c>
      <c r="G44" s="40">
        <v>0</v>
      </c>
      <c r="H44" s="40">
        <v>0</v>
      </c>
      <c r="I44" s="40">
        <v>0</v>
      </c>
      <c r="J44" s="40">
        <v>0</v>
      </c>
      <c r="K44" s="40">
        <v>0</v>
      </c>
      <c r="L44" s="40">
        <v>0</v>
      </c>
      <c r="M44" s="40">
        <v>0</v>
      </c>
      <c r="N44" s="40">
        <v>0</v>
      </c>
      <c r="O44" s="40">
        <v>0</v>
      </c>
      <c r="P44" s="40">
        <v>0</v>
      </c>
      <c r="Q44" s="40">
        <v>0</v>
      </c>
      <c r="R44" s="40">
        <v>0</v>
      </c>
      <c r="S44" s="40">
        <v>0</v>
      </c>
      <c r="T44" s="40">
        <v>0</v>
      </c>
      <c r="U44" s="40">
        <v>0</v>
      </c>
      <c r="V44" s="40">
        <v>0</v>
      </c>
      <c r="W44" s="40">
        <v>0</v>
      </c>
      <c r="X44" s="40">
        <v>0</v>
      </c>
      <c r="Y44" s="41">
        <v>0</v>
      </c>
      <c r="Z44" s="41">
        <v>0</v>
      </c>
      <c r="AA44" s="41">
        <v>0</v>
      </c>
      <c r="AB44" s="41">
        <v>0</v>
      </c>
      <c r="AC44" s="41">
        <v>0</v>
      </c>
      <c r="AD44" s="41">
        <v>0</v>
      </c>
      <c r="AE44" s="42">
        <v>0</v>
      </c>
      <c r="AF44" s="42">
        <v>0</v>
      </c>
      <c r="AG44" s="42">
        <v>0</v>
      </c>
      <c r="AH44" s="42">
        <v>0</v>
      </c>
      <c r="AI44" s="109" t="s">
        <v>379</v>
      </c>
    </row>
    <row r="45" spans="1:35" ht="15" x14ac:dyDescent="0.25">
      <c r="A45" s="110"/>
      <c r="B45" s="112"/>
      <c r="C45" s="43" t="s">
        <v>8</v>
      </c>
      <c r="D45" s="44" t="s">
        <v>63</v>
      </c>
      <c r="E45" s="45">
        <v>0</v>
      </c>
      <c r="F45" s="45">
        <v>1890</v>
      </c>
      <c r="G45" s="45">
        <v>2730</v>
      </c>
      <c r="H45" s="45">
        <v>1293</v>
      </c>
      <c r="I45" s="45">
        <v>1293</v>
      </c>
      <c r="J45" s="45">
        <v>455.25</v>
      </c>
      <c r="K45" s="45">
        <v>684.4</v>
      </c>
      <c r="L45" s="45">
        <v>657.11</v>
      </c>
      <c r="M45" s="45">
        <v>290.93400000000003</v>
      </c>
      <c r="N45" s="45">
        <v>254.97399999999999</v>
      </c>
      <c r="O45" s="45">
        <v>258.80700000000002</v>
      </c>
      <c r="P45" s="45">
        <v>305.38400000000001</v>
      </c>
      <c r="Q45" s="45">
        <v>25</v>
      </c>
      <c r="R45" s="45">
        <v>90.912999999999997</v>
      </c>
      <c r="S45" s="45">
        <v>34</v>
      </c>
      <c r="T45" s="45">
        <v>42.8</v>
      </c>
      <c r="U45" s="45">
        <v>94</v>
      </c>
      <c r="V45" s="45">
        <v>609</v>
      </c>
      <c r="W45" s="45">
        <v>65</v>
      </c>
      <c r="X45" s="45">
        <v>35.200000000000003</v>
      </c>
      <c r="Y45" s="46">
        <v>25</v>
      </c>
      <c r="Z45" s="46">
        <v>30</v>
      </c>
      <c r="AA45" s="46">
        <v>57.977699999999999</v>
      </c>
      <c r="AB45" s="46">
        <v>11.0602718126858</v>
      </c>
      <c r="AC45" s="46">
        <v>0</v>
      </c>
      <c r="AD45" s="46">
        <v>57</v>
      </c>
      <c r="AE45" s="47">
        <v>62</v>
      </c>
      <c r="AF45" s="47">
        <v>68</v>
      </c>
      <c r="AG45" s="47">
        <v>34</v>
      </c>
      <c r="AH45" s="47">
        <v>0</v>
      </c>
      <c r="AI45" s="109" t="s">
        <v>379</v>
      </c>
    </row>
    <row r="46" spans="1:35" ht="15" x14ac:dyDescent="0.25">
      <c r="A46" s="110"/>
      <c r="B46" s="112"/>
      <c r="C46" s="48" t="s">
        <v>10</v>
      </c>
      <c r="D46" s="49" t="s">
        <v>64</v>
      </c>
      <c r="E46" s="50">
        <v>0</v>
      </c>
      <c r="F46" s="50">
        <v>0</v>
      </c>
      <c r="G46" s="50">
        <v>0</v>
      </c>
      <c r="H46" s="50">
        <v>0</v>
      </c>
      <c r="I46" s="50">
        <v>0</v>
      </c>
      <c r="J46" s="50">
        <v>0</v>
      </c>
      <c r="K46" s="50">
        <v>0</v>
      </c>
      <c r="L46" s="50">
        <v>0</v>
      </c>
      <c r="M46" s="50">
        <v>0</v>
      </c>
      <c r="N46" s="50">
        <v>0</v>
      </c>
      <c r="O46" s="50">
        <v>0</v>
      </c>
      <c r="P46" s="50">
        <v>0</v>
      </c>
      <c r="Q46" s="50">
        <v>0</v>
      </c>
      <c r="R46" s="50">
        <v>0</v>
      </c>
      <c r="S46" s="50">
        <v>0</v>
      </c>
      <c r="T46" s="50">
        <v>0</v>
      </c>
      <c r="U46" s="50">
        <v>0</v>
      </c>
      <c r="V46" s="50">
        <v>0</v>
      </c>
      <c r="W46" s="50">
        <v>0</v>
      </c>
      <c r="X46" s="50">
        <v>0</v>
      </c>
      <c r="Y46" s="51">
        <v>0</v>
      </c>
      <c r="Z46" s="51">
        <v>0</v>
      </c>
      <c r="AA46" s="51">
        <v>0</v>
      </c>
      <c r="AB46" s="51">
        <v>0</v>
      </c>
      <c r="AC46" s="51">
        <v>0</v>
      </c>
      <c r="AD46" s="51">
        <v>0</v>
      </c>
      <c r="AE46" s="52">
        <v>0</v>
      </c>
      <c r="AF46" s="52">
        <v>0</v>
      </c>
      <c r="AG46" s="52">
        <v>0</v>
      </c>
      <c r="AH46" s="52">
        <v>0</v>
      </c>
      <c r="AI46" s="109"/>
    </row>
    <row r="47" spans="1:35" ht="12.6" customHeight="1" x14ac:dyDescent="0.25">
      <c r="A47" s="110"/>
      <c r="B47" s="112" t="s">
        <v>65</v>
      </c>
      <c r="C47" s="38" t="s">
        <v>6</v>
      </c>
      <c r="D47" s="39" t="s">
        <v>66</v>
      </c>
      <c r="E47" s="40">
        <v>0</v>
      </c>
      <c r="F47" s="40">
        <v>0</v>
      </c>
      <c r="G47" s="40">
        <v>0</v>
      </c>
      <c r="H47" s="40">
        <v>0</v>
      </c>
      <c r="I47" s="40">
        <v>0</v>
      </c>
      <c r="J47" s="40">
        <v>0</v>
      </c>
      <c r="K47" s="40">
        <v>0</v>
      </c>
      <c r="L47" s="40">
        <v>0</v>
      </c>
      <c r="M47" s="40">
        <v>0</v>
      </c>
      <c r="N47" s="40">
        <v>0</v>
      </c>
      <c r="O47" s="40">
        <v>0</v>
      </c>
      <c r="P47" s="40">
        <v>0</v>
      </c>
      <c r="Q47" s="40">
        <v>0</v>
      </c>
      <c r="R47" s="40">
        <v>0</v>
      </c>
      <c r="S47" s="40">
        <v>0</v>
      </c>
      <c r="T47" s="40">
        <v>0</v>
      </c>
      <c r="U47" s="40">
        <v>0</v>
      </c>
      <c r="V47" s="40">
        <v>0</v>
      </c>
      <c r="W47" s="40">
        <v>0</v>
      </c>
      <c r="X47" s="40">
        <v>0</v>
      </c>
      <c r="Y47" s="41">
        <v>0</v>
      </c>
      <c r="Z47" s="41">
        <v>0</v>
      </c>
      <c r="AA47" s="41">
        <v>0</v>
      </c>
      <c r="AB47" s="41">
        <v>0</v>
      </c>
      <c r="AC47" s="41">
        <v>0</v>
      </c>
      <c r="AD47" s="41">
        <v>0</v>
      </c>
      <c r="AE47" s="42">
        <v>0</v>
      </c>
      <c r="AF47" s="42">
        <v>0</v>
      </c>
      <c r="AG47" s="42">
        <v>0</v>
      </c>
      <c r="AH47" s="42">
        <v>0</v>
      </c>
      <c r="AI47" s="109" t="s">
        <v>379</v>
      </c>
    </row>
    <row r="48" spans="1:35" ht="15" x14ac:dyDescent="0.25">
      <c r="A48" s="110"/>
      <c r="B48" s="112"/>
      <c r="C48" s="43" t="s">
        <v>8</v>
      </c>
      <c r="D48" s="44" t="s">
        <v>67</v>
      </c>
      <c r="E48" s="45">
        <v>0</v>
      </c>
      <c r="F48" s="45">
        <v>340</v>
      </c>
      <c r="G48" s="45">
        <v>1110</v>
      </c>
      <c r="H48" s="45">
        <v>625</v>
      </c>
      <c r="I48" s="45">
        <v>625</v>
      </c>
      <c r="J48" s="45">
        <v>0</v>
      </c>
      <c r="K48" s="45">
        <v>0</v>
      </c>
      <c r="L48" s="45">
        <v>0</v>
      </c>
      <c r="M48" s="45">
        <v>106.354</v>
      </c>
      <c r="N48" s="45">
        <v>57.527999999999999</v>
      </c>
      <c r="O48" s="45">
        <v>77.587000000000003</v>
      </c>
      <c r="P48" s="45">
        <v>94.471999999999994</v>
      </c>
      <c r="Q48" s="45">
        <v>25</v>
      </c>
      <c r="R48" s="45">
        <v>39.771000000000001</v>
      </c>
      <c r="S48" s="45">
        <v>37</v>
      </c>
      <c r="T48" s="45">
        <v>18.41</v>
      </c>
      <c r="U48" s="45">
        <v>4</v>
      </c>
      <c r="V48" s="45">
        <v>14</v>
      </c>
      <c r="W48" s="45">
        <v>24</v>
      </c>
      <c r="X48" s="45">
        <v>38.1</v>
      </c>
      <c r="Y48" s="46">
        <v>65</v>
      </c>
      <c r="Z48" s="46">
        <v>189</v>
      </c>
      <c r="AA48" s="46">
        <v>55.893999999999998</v>
      </c>
      <c r="AB48" s="46">
        <v>11</v>
      </c>
      <c r="AC48" s="46">
        <v>160</v>
      </c>
      <c r="AD48" s="46">
        <v>229</v>
      </c>
      <c r="AE48" s="47">
        <v>61</v>
      </c>
      <c r="AF48" s="47">
        <v>62</v>
      </c>
      <c r="AG48" s="47">
        <v>36</v>
      </c>
      <c r="AH48" s="47">
        <v>32.811224727999999</v>
      </c>
      <c r="AI48" s="109" t="s">
        <v>379</v>
      </c>
    </row>
    <row r="49" spans="1:35" x14ac:dyDescent="0.2">
      <c r="A49" s="110"/>
      <c r="B49" s="112"/>
      <c r="C49" s="48" t="s">
        <v>10</v>
      </c>
      <c r="D49" s="49" t="s">
        <v>68</v>
      </c>
      <c r="E49" s="50">
        <v>0</v>
      </c>
      <c r="F49" s="50">
        <v>0</v>
      </c>
      <c r="G49" s="50">
        <v>0</v>
      </c>
      <c r="H49" s="50">
        <v>0</v>
      </c>
      <c r="I49" s="50">
        <v>0</v>
      </c>
      <c r="J49" s="50">
        <v>0</v>
      </c>
      <c r="K49" s="50">
        <v>0</v>
      </c>
      <c r="L49" s="50">
        <v>0</v>
      </c>
      <c r="M49" s="50">
        <v>0</v>
      </c>
      <c r="N49" s="50">
        <v>0</v>
      </c>
      <c r="O49" s="50">
        <v>0</v>
      </c>
      <c r="P49" s="50">
        <v>0</v>
      </c>
      <c r="Q49" s="50">
        <v>0</v>
      </c>
      <c r="R49" s="50">
        <v>0</v>
      </c>
      <c r="S49" s="50">
        <v>0</v>
      </c>
      <c r="T49" s="50">
        <v>0</v>
      </c>
      <c r="U49" s="50">
        <v>0</v>
      </c>
      <c r="V49" s="50">
        <v>0</v>
      </c>
      <c r="W49" s="50">
        <v>0</v>
      </c>
      <c r="X49" s="50">
        <v>0</v>
      </c>
      <c r="Y49" s="51">
        <v>0</v>
      </c>
      <c r="Z49" s="51">
        <v>0</v>
      </c>
      <c r="AA49" s="51">
        <v>0</v>
      </c>
      <c r="AB49" s="51">
        <v>0</v>
      </c>
      <c r="AC49" s="51">
        <v>0</v>
      </c>
      <c r="AD49" s="51">
        <v>0</v>
      </c>
      <c r="AE49" s="52">
        <v>0</v>
      </c>
      <c r="AF49" s="52">
        <v>0</v>
      </c>
      <c r="AG49" s="52">
        <v>0</v>
      </c>
      <c r="AH49" s="52">
        <v>0</v>
      </c>
    </row>
    <row r="50" spans="1:35" ht="12.6" customHeight="1" x14ac:dyDescent="0.2">
      <c r="A50" s="110" t="s">
        <v>69</v>
      </c>
      <c r="B50" s="113" t="s">
        <v>5</v>
      </c>
      <c r="C50" s="8" t="s">
        <v>6</v>
      </c>
      <c r="D50" s="9" t="s">
        <v>70</v>
      </c>
      <c r="E50" s="10">
        <v>0</v>
      </c>
      <c r="F50" s="10">
        <v>0</v>
      </c>
      <c r="G50" s="10">
        <v>0</v>
      </c>
      <c r="H50" s="10">
        <v>0</v>
      </c>
      <c r="I50" s="10">
        <v>0</v>
      </c>
      <c r="J50" s="10">
        <v>0</v>
      </c>
      <c r="K50" s="10">
        <v>0</v>
      </c>
      <c r="L50" s="10">
        <v>0</v>
      </c>
      <c r="M50" s="10">
        <v>0</v>
      </c>
      <c r="N50" s="10">
        <v>0</v>
      </c>
      <c r="O50" s="10">
        <v>0</v>
      </c>
      <c r="P50" s="10">
        <v>0</v>
      </c>
      <c r="Q50" s="10">
        <v>0</v>
      </c>
      <c r="R50" s="10">
        <v>0</v>
      </c>
      <c r="S50" s="10">
        <v>0</v>
      </c>
      <c r="T50" s="10">
        <v>0</v>
      </c>
      <c r="U50" s="10">
        <v>0</v>
      </c>
      <c r="V50" s="10">
        <v>0</v>
      </c>
      <c r="W50" s="10">
        <v>0</v>
      </c>
      <c r="X50" s="10">
        <v>0</v>
      </c>
      <c r="Y50" s="11">
        <v>0</v>
      </c>
      <c r="Z50" s="11">
        <v>0</v>
      </c>
      <c r="AA50" s="11">
        <v>0</v>
      </c>
      <c r="AB50" s="11">
        <v>0</v>
      </c>
      <c r="AC50" s="11">
        <v>0</v>
      </c>
      <c r="AD50" s="11">
        <v>0</v>
      </c>
      <c r="AE50" s="12">
        <v>0</v>
      </c>
      <c r="AF50" s="12">
        <v>0</v>
      </c>
      <c r="AG50" s="12">
        <v>0</v>
      </c>
      <c r="AH50" s="71"/>
    </row>
    <row r="51" spans="1:35" x14ac:dyDescent="0.2">
      <c r="A51" s="110"/>
      <c r="B51" s="113"/>
      <c r="C51" s="13" t="s">
        <v>8</v>
      </c>
      <c r="D51" s="14" t="s">
        <v>71</v>
      </c>
      <c r="E51" s="15">
        <v>0</v>
      </c>
      <c r="F51" s="15">
        <v>0</v>
      </c>
      <c r="G51" s="15">
        <v>0</v>
      </c>
      <c r="H51" s="15">
        <v>0</v>
      </c>
      <c r="I51" s="15">
        <v>0</v>
      </c>
      <c r="J51" s="15">
        <v>0</v>
      </c>
      <c r="K51" s="15">
        <v>0</v>
      </c>
      <c r="L51" s="15">
        <v>0</v>
      </c>
      <c r="M51" s="15">
        <v>0</v>
      </c>
      <c r="N51" s="15">
        <v>0</v>
      </c>
      <c r="O51" s="15">
        <v>0</v>
      </c>
      <c r="P51" s="15">
        <v>0</v>
      </c>
      <c r="Q51" s="15">
        <v>0</v>
      </c>
      <c r="R51" s="15">
        <v>0</v>
      </c>
      <c r="S51" s="15">
        <v>0</v>
      </c>
      <c r="T51" s="15">
        <v>0</v>
      </c>
      <c r="U51" s="15">
        <v>0</v>
      </c>
      <c r="V51" s="15">
        <v>0</v>
      </c>
      <c r="W51" s="15">
        <v>0</v>
      </c>
      <c r="X51" s="15">
        <v>0</v>
      </c>
      <c r="Y51" s="16">
        <v>0</v>
      </c>
      <c r="Z51" s="16">
        <v>0</v>
      </c>
      <c r="AA51" s="16">
        <v>0</v>
      </c>
      <c r="AB51" s="16">
        <v>0</v>
      </c>
      <c r="AC51" s="16">
        <v>0</v>
      </c>
      <c r="AD51" s="16">
        <v>0</v>
      </c>
      <c r="AE51" s="17">
        <v>0</v>
      </c>
      <c r="AF51" s="17">
        <v>0</v>
      </c>
      <c r="AG51" s="17">
        <v>0</v>
      </c>
      <c r="AH51" s="71"/>
    </row>
    <row r="52" spans="1:35" x14ac:dyDescent="0.2">
      <c r="A52" s="110"/>
      <c r="B52" s="113"/>
      <c r="C52" s="18" t="s">
        <v>10</v>
      </c>
      <c r="D52" s="19" t="s">
        <v>72</v>
      </c>
      <c r="E52" s="20">
        <v>0</v>
      </c>
      <c r="F52" s="20">
        <v>0</v>
      </c>
      <c r="G52" s="20">
        <v>0</v>
      </c>
      <c r="H52" s="20">
        <v>0</v>
      </c>
      <c r="I52" s="20">
        <v>0</v>
      </c>
      <c r="J52" s="20">
        <v>0</v>
      </c>
      <c r="K52" s="20">
        <v>0</v>
      </c>
      <c r="L52" s="20">
        <v>0</v>
      </c>
      <c r="M52" s="20">
        <v>0</v>
      </c>
      <c r="N52" s="20">
        <v>0</v>
      </c>
      <c r="O52" s="20">
        <v>0</v>
      </c>
      <c r="P52" s="20">
        <v>0</v>
      </c>
      <c r="Q52" s="20">
        <v>0</v>
      </c>
      <c r="R52" s="20">
        <v>0</v>
      </c>
      <c r="S52" s="20">
        <v>0</v>
      </c>
      <c r="T52" s="20">
        <v>0</v>
      </c>
      <c r="U52" s="20">
        <v>0</v>
      </c>
      <c r="V52" s="20">
        <v>0</v>
      </c>
      <c r="W52" s="20">
        <v>0</v>
      </c>
      <c r="X52" s="20">
        <v>0</v>
      </c>
      <c r="Y52" s="21">
        <v>0</v>
      </c>
      <c r="Z52" s="21">
        <v>0</v>
      </c>
      <c r="AA52" s="21">
        <v>0</v>
      </c>
      <c r="AB52" s="21">
        <v>0</v>
      </c>
      <c r="AC52" s="21">
        <v>0</v>
      </c>
      <c r="AD52" s="21">
        <v>0</v>
      </c>
      <c r="AE52" s="22">
        <v>0</v>
      </c>
      <c r="AF52" s="22">
        <v>0</v>
      </c>
      <c r="AG52" s="22">
        <v>0</v>
      </c>
      <c r="AH52" s="71"/>
    </row>
    <row r="53" spans="1:35" ht="12.6" customHeight="1" x14ac:dyDescent="0.2">
      <c r="A53" s="110"/>
      <c r="B53" s="111" t="s">
        <v>16</v>
      </c>
      <c r="C53" s="23" t="s">
        <v>6</v>
      </c>
      <c r="D53" s="24" t="s">
        <v>73</v>
      </c>
      <c r="E53" s="25">
        <v>0</v>
      </c>
      <c r="F53" s="25">
        <v>0</v>
      </c>
      <c r="G53" s="25">
        <v>0</v>
      </c>
      <c r="H53" s="25">
        <v>0</v>
      </c>
      <c r="I53" s="25">
        <v>0</v>
      </c>
      <c r="J53" s="25">
        <v>0</v>
      </c>
      <c r="K53" s="25">
        <v>0</v>
      </c>
      <c r="L53" s="25">
        <v>0</v>
      </c>
      <c r="M53" s="25">
        <v>0</v>
      </c>
      <c r="N53" s="25">
        <v>0</v>
      </c>
      <c r="O53" s="25">
        <v>0</v>
      </c>
      <c r="P53" s="25">
        <v>0</v>
      </c>
      <c r="Q53" s="25">
        <v>0</v>
      </c>
      <c r="R53" s="25">
        <v>0</v>
      </c>
      <c r="S53" s="25">
        <v>0</v>
      </c>
      <c r="T53" s="25">
        <v>0</v>
      </c>
      <c r="U53" s="25">
        <v>0</v>
      </c>
      <c r="V53" s="25">
        <v>0</v>
      </c>
      <c r="W53" s="25">
        <v>0</v>
      </c>
      <c r="X53" s="25">
        <v>0</v>
      </c>
      <c r="Y53" s="26">
        <v>0</v>
      </c>
      <c r="Z53" s="26">
        <v>0</v>
      </c>
      <c r="AA53" s="26">
        <v>0</v>
      </c>
      <c r="AB53" s="26">
        <v>0</v>
      </c>
      <c r="AC53" s="26">
        <v>0</v>
      </c>
      <c r="AD53" s="26">
        <v>0</v>
      </c>
      <c r="AE53" s="27">
        <v>0</v>
      </c>
      <c r="AF53" s="27">
        <v>0</v>
      </c>
      <c r="AG53" s="27">
        <v>0</v>
      </c>
      <c r="AH53" s="73"/>
    </row>
    <row r="54" spans="1:35" x14ac:dyDescent="0.2">
      <c r="A54" s="110"/>
      <c r="B54" s="111"/>
      <c r="C54" s="28" t="s">
        <v>8</v>
      </c>
      <c r="D54" s="29" t="s">
        <v>74</v>
      </c>
      <c r="E54" s="30">
        <v>45.6</v>
      </c>
      <c r="F54" s="30">
        <v>76.599999999999994</v>
      </c>
      <c r="G54" s="30">
        <v>0</v>
      </c>
      <c r="H54" s="30">
        <v>5.0999999999999996</v>
      </c>
      <c r="I54" s="30">
        <v>13.6</v>
      </c>
      <c r="J54" s="30">
        <v>0</v>
      </c>
      <c r="K54" s="30">
        <v>7.9</v>
      </c>
      <c r="L54" s="30">
        <v>25.1</v>
      </c>
      <c r="M54" s="30">
        <v>25.995623800000001</v>
      </c>
      <c r="N54" s="30">
        <v>21.608035999999998</v>
      </c>
      <c r="O54" s="30">
        <v>12</v>
      </c>
      <c r="P54" s="30">
        <v>7.1443700000000003</v>
      </c>
      <c r="Q54" s="30">
        <v>0</v>
      </c>
      <c r="R54" s="30">
        <v>0</v>
      </c>
      <c r="S54" s="30">
        <v>3</v>
      </c>
      <c r="T54" s="30">
        <v>2</v>
      </c>
      <c r="U54" s="30">
        <v>2</v>
      </c>
      <c r="V54" s="30">
        <v>11</v>
      </c>
      <c r="W54" s="30">
        <v>8</v>
      </c>
      <c r="X54" s="30">
        <v>6</v>
      </c>
      <c r="Y54" s="31">
        <v>0</v>
      </c>
      <c r="Z54" s="31">
        <v>5</v>
      </c>
      <c r="AA54" s="31">
        <v>11</v>
      </c>
      <c r="AB54" s="31">
        <v>3</v>
      </c>
      <c r="AC54" s="31">
        <v>2</v>
      </c>
      <c r="AD54" s="31">
        <v>23.28</v>
      </c>
      <c r="AE54" s="32">
        <v>14</v>
      </c>
      <c r="AF54" s="32">
        <v>13.63</v>
      </c>
      <c r="AG54" s="32">
        <v>18.239999999999998</v>
      </c>
      <c r="AH54" s="73"/>
    </row>
    <row r="55" spans="1:35" x14ac:dyDescent="0.2">
      <c r="A55" s="110"/>
      <c r="B55" s="111"/>
      <c r="C55" s="33" t="s">
        <v>10</v>
      </c>
      <c r="D55" s="34" t="s">
        <v>75</v>
      </c>
      <c r="E55" s="35">
        <v>0</v>
      </c>
      <c r="F55" s="35">
        <v>0</v>
      </c>
      <c r="G55" s="35">
        <v>0</v>
      </c>
      <c r="H55" s="35">
        <v>0</v>
      </c>
      <c r="I55" s="35">
        <v>0</v>
      </c>
      <c r="J55" s="35">
        <v>0</v>
      </c>
      <c r="K55" s="35">
        <v>0</v>
      </c>
      <c r="L55" s="35">
        <v>0</v>
      </c>
      <c r="M55" s="35">
        <v>0</v>
      </c>
      <c r="N55" s="35">
        <v>0</v>
      </c>
      <c r="O55" s="35">
        <v>0</v>
      </c>
      <c r="P55" s="35">
        <v>0</v>
      </c>
      <c r="Q55" s="35">
        <v>0</v>
      </c>
      <c r="R55" s="35">
        <v>0</v>
      </c>
      <c r="S55" s="35">
        <v>0</v>
      </c>
      <c r="T55" s="35">
        <v>0</v>
      </c>
      <c r="U55" s="35">
        <v>0</v>
      </c>
      <c r="V55" s="35">
        <v>0</v>
      </c>
      <c r="W55" s="35">
        <v>0</v>
      </c>
      <c r="X55" s="35">
        <v>0</v>
      </c>
      <c r="Y55" s="36">
        <v>0</v>
      </c>
      <c r="Z55" s="36">
        <v>0</v>
      </c>
      <c r="AA55" s="36">
        <v>0</v>
      </c>
      <c r="AB55" s="36">
        <v>0</v>
      </c>
      <c r="AC55" s="36">
        <v>0</v>
      </c>
      <c r="AD55" s="36">
        <v>0</v>
      </c>
      <c r="AE55" s="37">
        <v>0</v>
      </c>
      <c r="AF55" s="37">
        <v>0</v>
      </c>
      <c r="AG55" s="37">
        <v>0</v>
      </c>
      <c r="AH55" s="73"/>
    </row>
    <row r="56" spans="1:35" ht="12.6" customHeight="1" x14ac:dyDescent="0.25">
      <c r="A56" s="110"/>
      <c r="B56" s="114" t="s">
        <v>61</v>
      </c>
      <c r="C56" s="43" t="s">
        <v>6</v>
      </c>
      <c r="D56" s="44" t="s">
        <v>76</v>
      </c>
      <c r="E56" s="45">
        <v>0</v>
      </c>
      <c r="F56" s="45">
        <v>0</v>
      </c>
      <c r="G56" s="45">
        <v>0</v>
      </c>
      <c r="H56" s="45">
        <v>0</v>
      </c>
      <c r="I56" s="45">
        <v>0</v>
      </c>
      <c r="J56" s="45">
        <v>0</v>
      </c>
      <c r="K56" s="45">
        <v>0</v>
      </c>
      <c r="L56" s="45">
        <v>0</v>
      </c>
      <c r="M56" s="45">
        <v>0</v>
      </c>
      <c r="N56" s="45">
        <v>0</v>
      </c>
      <c r="O56" s="45">
        <v>0</v>
      </c>
      <c r="P56" s="45">
        <v>0</v>
      </c>
      <c r="Q56" s="45">
        <v>0</v>
      </c>
      <c r="R56" s="45">
        <v>0</v>
      </c>
      <c r="S56" s="45">
        <v>0</v>
      </c>
      <c r="T56" s="45">
        <v>0</v>
      </c>
      <c r="U56" s="45">
        <v>0</v>
      </c>
      <c r="V56" s="45">
        <v>0</v>
      </c>
      <c r="W56" s="45">
        <v>0</v>
      </c>
      <c r="X56" s="45">
        <v>0</v>
      </c>
      <c r="Y56" s="46">
        <v>0</v>
      </c>
      <c r="Z56" s="46">
        <v>0</v>
      </c>
      <c r="AA56" s="46">
        <v>0</v>
      </c>
      <c r="AB56" s="46">
        <v>0</v>
      </c>
      <c r="AC56" s="46">
        <v>0</v>
      </c>
      <c r="AD56" s="46">
        <v>0</v>
      </c>
      <c r="AE56" s="47">
        <v>0</v>
      </c>
      <c r="AF56" s="47">
        <v>0</v>
      </c>
      <c r="AG56" s="47">
        <v>0</v>
      </c>
      <c r="AH56" s="47">
        <v>0</v>
      </c>
      <c r="AI56" s="109" t="s">
        <v>379</v>
      </c>
    </row>
    <row r="57" spans="1:35" ht="15" x14ac:dyDescent="0.25">
      <c r="A57" s="110"/>
      <c r="B57" s="114"/>
      <c r="C57" s="43" t="s">
        <v>8</v>
      </c>
      <c r="D57" s="44" t="s">
        <v>77</v>
      </c>
      <c r="E57" s="45">
        <v>0</v>
      </c>
      <c r="F57" s="45">
        <v>260</v>
      </c>
      <c r="G57" s="45">
        <v>600</v>
      </c>
      <c r="H57" s="45">
        <v>180</v>
      </c>
      <c r="I57" s="45">
        <v>180</v>
      </c>
      <c r="J57" s="45">
        <v>0</v>
      </c>
      <c r="K57" s="45">
        <v>0</v>
      </c>
      <c r="L57" s="45">
        <v>0</v>
      </c>
      <c r="M57" s="45">
        <v>0</v>
      </c>
      <c r="N57" s="45">
        <v>0</v>
      </c>
      <c r="O57" s="45">
        <v>0</v>
      </c>
      <c r="P57" s="45">
        <v>0</v>
      </c>
      <c r="Q57" s="45">
        <v>3</v>
      </c>
      <c r="R57" s="45">
        <v>0</v>
      </c>
      <c r="S57" s="45">
        <v>0</v>
      </c>
      <c r="T57" s="45">
        <v>1.44</v>
      </c>
      <c r="U57" s="45">
        <v>0</v>
      </c>
      <c r="V57" s="45">
        <v>0</v>
      </c>
      <c r="W57" s="45">
        <v>0</v>
      </c>
      <c r="X57" s="45">
        <v>0</v>
      </c>
      <c r="Y57" s="46">
        <v>0</v>
      </c>
      <c r="Z57" s="46">
        <v>0</v>
      </c>
      <c r="AA57" s="46">
        <v>0</v>
      </c>
      <c r="AB57" s="46">
        <v>0</v>
      </c>
      <c r="AC57" s="46">
        <v>0</v>
      </c>
      <c r="AD57" s="46">
        <v>0</v>
      </c>
      <c r="AE57" s="47">
        <v>0</v>
      </c>
      <c r="AF57" s="47">
        <v>0</v>
      </c>
      <c r="AG57" s="47">
        <v>0</v>
      </c>
      <c r="AH57" s="47">
        <v>0</v>
      </c>
      <c r="AI57" s="109" t="s">
        <v>379</v>
      </c>
    </row>
    <row r="58" spans="1:35" ht="15" x14ac:dyDescent="0.25">
      <c r="A58" s="110"/>
      <c r="B58" s="114"/>
      <c r="C58" s="48" t="s">
        <v>10</v>
      </c>
      <c r="D58" s="49" t="s">
        <v>78</v>
      </c>
      <c r="E58" s="50">
        <v>0</v>
      </c>
      <c r="F58" s="50">
        <v>0</v>
      </c>
      <c r="G58" s="50">
        <v>0</v>
      </c>
      <c r="H58" s="50">
        <v>0</v>
      </c>
      <c r="I58" s="50">
        <v>0</v>
      </c>
      <c r="J58" s="50">
        <v>0</v>
      </c>
      <c r="K58" s="50">
        <v>0</v>
      </c>
      <c r="L58" s="50">
        <v>0</v>
      </c>
      <c r="M58" s="50">
        <v>0</v>
      </c>
      <c r="N58" s="50">
        <v>0</v>
      </c>
      <c r="O58" s="50">
        <v>0</v>
      </c>
      <c r="P58" s="50">
        <v>0</v>
      </c>
      <c r="Q58" s="50">
        <v>0</v>
      </c>
      <c r="R58" s="50">
        <v>0</v>
      </c>
      <c r="S58" s="50">
        <v>0</v>
      </c>
      <c r="T58" s="50">
        <v>0</v>
      </c>
      <c r="U58" s="50">
        <v>0</v>
      </c>
      <c r="V58" s="50">
        <v>0</v>
      </c>
      <c r="W58" s="50">
        <v>0</v>
      </c>
      <c r="X58" s="50">
        <v>0</v>
      </c>
      <c r="Y58" s="51">
        <v>0</v>
      </c>
      <c r="Z58" s="51">
        <v>0</v>
      </c>
      <c r="AA58" s="51">
        <v>0</v>
      </c>
      <c r="AB58" s="51">
        <v>0</v>
      </c>
      <c r="AC58" s="51">
        <v>0</v>
      </c>
      <c r="AD58" s="51">
        <v>0</v>
      </c>
      <c r="AE58" s="52">
        <v>0</v>
      </c>
      <c r="AF58" s="52">
        <v>0</v>
      </c>
      <c r="AG58" s="52">
        <v>0</v>
      </c>
      <c r="AH58" s="52">
        <v>0</v>
      </c>
      <c r="AI58" s="109"/>
    </row>
    <row r="59" spans="1:35" ht="12.6" customHeight="1" x14ac:dyDescent="0.25">
      <c r="A59" s="110"/>
      <c r="B59" s="112" t="s">
        <v>65</v>
      </c>
      <c r="C59" s="38" t="s">
        <v>6</v>
      </c>
      <c r="D59" s="39" t="s">
        <v>79</v>
      </c>
      <c r="E59" s="40">
        <v>0</v>
      </c>
      <c r="F59" s="40">
        <v>0</v>
      </c>
      <c r="G59" s="40">
        <v>0</v>
      </c>
      <c r="H59" s="40">
        <v>0</v>
      </c>
      <c r="I59" s="40">
        <v>0</v>
      </c>
      <c r="J59" s="40">
        <v>0</v>
      </c>
      <c r="K59" s="40">
        <v>0</v>
      </c>
      <c r="L59" s="40">
        <v>0</v>
      </c>
      <c r="M59" s="40">
        <v>0</v>
      </c>
      <c r="N59" s="40">
        <v>0</v>
      </c>
      <c r="O59" s="40">
        <v>0</v>
      </c>
      <c r="P59" s="40">
        <v>0</v>
      </c>
      <c r="Q59" s="40">
        <v>0</v>
      </c>
      <c r="R59" s="40">
        <v>0</v>
      </c>
      <c r="S59" s="40">
        <v>0</v>
      </c>
      <c r="T59" s="40">
        <v>0</v>
      </c>
      <c r="U59" s="40">
        <v>0</v>
      </c>
      <c r="V59" s="40">
        <v>0</v>
      </c>
      <c r="W59" s="40">
        <v>0</v>
      </c>
      <c r="X59" s="40">
        <v>0</v>
      </c>
      <c r="Y59" s="41">
        <v>0</v>
      </c>
      <c r="Z59" s="41">
        <v>0</v>
      </c>
      <c r="AA59" s="41">
        <v>0</v>
      </c>
      <c r="AB59" s="41">
        <v>0</v>
      </c>
      <c r="AC59" s="41">
        <v>0</v>
      </c>
      <c r="AD59" s="41">
        <v>0</v>
      </c>
      <c r="AE59" s="42">
        <v>0</v>
      </c>
      <c r="AF59" s="42">
        <v>0</v>
      </c>
      <c r="AG59" s="42">
        <v>0</v>
      </c>
      <c r="AH59" s="42">
        <v>0</v>
      </c>
      <c r="AI59" s="109" t="s">
        <v>379</v>
      </c>
    </row>
    <row r="60" spans="1:35" ht="15" x14ac:dyDescent="0.25">
      <c r="A60" s="110"/>
      <c r="B60" s="112"/>
      <c r="C60" s="43" t="s">
        <v>8</v>
      </c>
      <c r="D60" s="44" t="s">
        <v>80</v>
      </c>
      <c r="E60" s="45">
        <v>0</v>
      </c>
      <c r="F60" s="45">
        <v>0</v>
      </c>
      <c r="G60" s="45">
        <v>0</v>
      </c>
      <c r="H60" s="45">
        <v>0</v>
      </c>
      <c r="I60" s="45">
        <v>0</v>
      </c>
      <c r="J60" s="45">
        <v>0</v>
      </c>
      <c r="K60" s="45">
        <v>0</v>
      </c>
      <c r="L60" s="45">
        <v>0</v>
      </c>
      <c r="M60" s="45">
        <v>0</v>
      </c>
      <c r="N60" s="45">
        <v>0</v>
      </c>
      <c r="O60" s="45">
        <v>0</v>
      </c>
      <c r="P60" s="45">
        <v>0</v>
      </c>
      <c r="Q60" s="45">
        <v>0</v>
      </c>
      <c r="R60" s="45">
        <v>0</v>
      </c>
      <c r="S60" s="45">
        <v>0</v>
      </c>
      <c r="T60" s="45">
        <v>0</v>
      </c>
      <c r="U60" s="45">
        <v>0</v>
      </c>
      <c r="V60" s="45">
        <v>0</v>
      </c>
      <c r="W60" s="45">
        <v>0</v>
      </c>
      <c r="X60" s="45">
        <v>0</v>
      </c>
      <c r="Y60" s="46">
        <v>0</v>
      </c>
      <c r="Z60" s="46">
        <v>0</v>
      </c>
      <c r="AA60" s="46">
        <v>0</v>
      </c>
      <c r="AB60" s="46">
        <v>0</v>
      </c>
      <c r="AC60" s="46">
        <v>0</v>
      </c>
      <c r="AD60" s="46">
        <v>0</v>
      </c>
      <c r="AE60" s="47">
        <v>0</v>
      </c>
      <c r="AF60" s="47">
        <v>0</v>
      </c>
      <c r="AG60" s="47">
        <v>0</v>
      </c>
      <c r="AH60" s="47">
        <v>0</v>
      </c>
      <c r="AI60" s="109" t="s">
        <v>379</v>
      </c>
    </row>
    <row r="61" spans="1:35" ht="15" x14ac:dyDescent="0.25">
      <c r="A61" s="110"/>
      <c r="B61" s="112"/>
      <c r="C61" s="48" t="s">
        <v>10</v>
      </c>
      <c r="D61" s="49" t="s">
        <v>81</v>
      </c>
      <c r="E61" s="50">
        <v>0</v>
      </c>
      <c r="F61" s="50">
        <v>0</v>
      </c>
      <c r="G61" s="50">
        <v>0</v>
      </c>
      <c r="H61" s="50">
        <v>0</v>
      </c>
      <c r="I61" s="50">
        <v>0</v>
      </c>
      <c r="J61" s="50">
        <v>0</v>
      </c>
      <c r="K61" s="50">
        <v>0</v>
      </c>
      <c r="L61" s="50">
        <v>0</v>
      </c>
      <c r="M61" s="50">
        <v>0</v>
      </c>
      <c r="N61" s="50">
        <v>0</v>
      </c>
      <c r="O61" s="50">
        <v>0</v>
      </c>
      <c r="P61" s="50">
        <v>0</v>
      </c>
      <c r="Q61" s="50">
        <v>0</v>
      </c>
      <c r="R61" s="50">
        <v>0</v>
      </c>
      <c r="S61" s="50">
        <v>0</v>
      </c>
      <c r="T61" s="50">
        <v>0</v>
      </c>
      <c r="U61" s="50">
        <v>0</v>
      </c>
      <c r="V61" s="50">
        <v>0</v>
      </c>
      <c r="W61" s="50">
        <v>0</v>
      </c>
      <c r="X61" s="50">
        <v>0</v>
      </c>
      <c r="Y61" s="51">
        <v>0</v>
      </c>
      <c r="Z61" s="51">
        <v>0</v>
      </c>
      <c r="AA61" s="51">
        <v>0</v>
      </c>
      <c r="AB61" s="51">
        <v>0</v>
      </c>
      <c r="AC61" s="51">
        <v>0</v>
      </c>
      <c r="AD61" s="51">
        <v>0</v>
      </c>
      <c r="AE61" s="52">
        <v>0</v>
      </c>
      <c r="AF61" s="52">
        <v>0</v>
      </c>
      <c r="AG61" s="52">
        <v>0</v>
      </c>
      <c r="AH61" s="52">
        <v>0</v>
      </c>
      <c r="AI61" s="109"/>
    </row>
    <row r="62" spans="1:35" ht="12.6" customHeight="1" x14ac:dyDescent="0.2">
      <c r="A62" s="110" t="s">
        <v>82</v>
      </c>
      <c r="B62" s="111" t="s">
        <v>16</v>
      </c>
      <c r="C62" s="23" t="s">
        <v>6</v>
      </c>
      <c r="D62" s="24" t="s">
        <v>83</v>
      </c>
      <c r="E62" s="25">
        <v>0</v>
      </c>
      <c r="F62" s="25">
        <v>0</v>
      </c>
      <c r="G62" s="25">
        <v>0</v>
      </c>
      <c r="H62" s="25">
        <v>0</v>
      </c>
      <c r="I62" s="25">
        <v>0</v>
      </c>
      <c r="J62" s="25">
        <v>0</v>
      </c>
      <c r="K62" s="25">
        <v>0</v>
      </c>
      <c r="L62" s="25">
        <v>0</v>
      </c>
      <c r="M62" s="25">
        <v>0</v>
      </c>
      <c r="N62" s="25">
        <v>0</v>
      </c>
      <c r="O62" s="25">
        <v>0</v>
      </c>
      <c r="P62" s="25">
        <v>0</v>
      </c>
      <c r="Q62" s="25">
        <v>0</v>
      </c>
      <c r="R62" s="25">
        <v>0</v>
      </c>
      <c r="S62" s="25">
        <v>0</v>
      </c>
      <c r="T62" s="25">
        <v>0</v>
      </c>
      <c r="U62" s="25">
        <v>0</v>
      </c>
      <c r="V62" s="25">
        <v>0</v>
      </c>
      <c r="W62" s="25">
        <v>0</v>
      </c>
      <c r="X62" s="25">
        <v>0</v>
      </c>
      <c r="Y62" s="26">
        <v>0</v>
      </c>
      <c r="Z62" s="26">
        <v>0</v>
      </c>
      <c r="AA62" s="26">
        <v>0</v>
      </c>
      <c r="AB62" s="26">
        <v>0</v>
      </c>
      <c r="AC62" s="26">
        <v>0</v>
      </c>
      <c r="AD62" s="26">
        <v>0</v>
      </c>
      <c r="AE62" s="27">
        <v>0</v>
      </c>
      <c r="AF62" s="27">
        <v>0</v>
      </c>
      <c r="AG62" s="27">
        <v>0</v>
      </c>
      <c r="AH62" s="73"/>
    </row>
    <row r="63" spans="1:35" x14ac:dyDescent="0.2">
      <c r="A63" s="110"/>
      <c r="B63" s="111"/>
      <c r="C63" s="28" t="s">
        <v>8</v>
      </c>
      <c r="D63" s="29" t="s">
        <v>84</v>
      </c>
      <c r="E63" s="30">
        <v>104.2</v>
      </c>
      <c r="F63" s="30">
        <v>64.400000000000006</v>
      </c>
      <c r="G63" s="30">
        <v>105</v>
      </c>
      <c r="H63" s="30">
        <v>163</v>
      </c>
      <c r="I63" s="30">
        <v>63.3</v>
      </c>
      <c r="J63" s="30">
        <v>98.5</v>
      </c>
      <c r="K63" s="30">
        <v>108.2</v>
      </c>
      <c r="L63" s="30">
        <v>75.400000000000006</v>
      </c>
      <c r="M63" s="30">
        <v>14</v>
      </c>
      <c r="N63" s="30">
        <v>28</v>
      </c>
      <c r="O63" s="30">
        <v>3</v>
      </c>
      <c r="P63" s="30">
        <v>3</v>
      </c>
      <c r="Q63" s="30">
        <v>6</v>
      </c>
      <c r="R63" s="30">
        <v>0</v>
      </c>
      <c r="S63" s="30">
        <v>0</v>
      </c>
      <c r="T63" s="30">
        <v>0</v>
      </c>
      <c r="U63" s="30">
        <v>0</v>
      </c>
      <c r="V63" s="30">
        <v>0</v>
      </c>
      <c r="W63" s="30">
        <v>0</v>
      </c>
      <c r="X63" s="30">
        <v>0</v>
      </c>
      <c r="Y63" s="31">
        <v>0</v>
      </c>
      <c r="Z63" s="31">
        <v>0</v>
      </c>
      <c r="AA63" s="31">
        <v>0</v>
      </c>
      <c r="AB63" s="31">
        <v>0</v>
      </c>
      <c r="AC63" s="31">
        <v>0</v>
      </c>
      <c r="AD63" s="31">
        <v>0</v>
      </c>
      <c r="AE63" s="32">
        <v>0</v>
      </c>
      <c r="AF63" s="32">
        <v>0</v>
      </c>
      <c r="AG63" s="32">
        <v>0</v>
      </c>
      <c r="AH63" s="73"/>
    </row>
    <row r="64" spans="1:35" x14ac:dyDescent="0.2">
      <c r="A64" s="110"/>
      <c r="B64" s="111"/>
      <c r="C64" s="33" t="s">
        <v>10</v>
      </c>
      <c r="D64" s="34" t="s">
        <v>85</v>
      </c>
      <c r="E64" s="35">
        <v>0</v>
      </c>
      <c r="F64" s="35">
        <v>0</v>
      </c>
      <c r="G64" s="35">
        <v>0</v>
      </c>
      <c r="H64" s="35">
        <v>0</v>
      </c>
      <c r="I64" s="35">
        <v>0</v>
      </c>
      <c r="J64" s="35">
        <v>0</v>
      </c>
      <c r="K64" s="35">
        <v>0</v>
      </c>
      <c r="L64" s="35">
        <v>0</v>
      </c>
      <c r="M64" s="35">
        <v>0</v>
      </c>
      <c r="N64" s="35">
        <v>0</v>
      </c>
      <c r="O64" s="35">
        <v>0</v>
      </c>
      <c r="P64" s="35">
        <v>0</v>
      </c>
      <c r="Q64" s="35">
        <v>0</v>
      </c>
      <c r="R64" s="35">
        <v>0</v>
      </c>
      <c r="S64" s="35">
        <v>0</v>
      </c>
      <c r="T64" s="35">
        <v>0</v>
      </c>
      <c r="U64" s="35">
        <v>0</v>
      </c>
      <c r="V64" s="35">
        <v>0</v>
      </c>
      <c r="W64" s="35">
        <v>0</v>
      </c>
      <c r="X64" s="35">
        <v>0</v>
      </c>
      <c r="Y64" s="36">
        <v>0</v>
      </c>
      <c r="Z64" s="36">
        <v>0</v>
      </c>
      <c r="AA64" s="36">
        <v>0</v>
      </c>
      <c r="AB64" s="36">
        <v>0</v>
      </c>
      <c r="AC64" s="36">
        <v>0</v>
      </c>
      <c r="AD64" s="36">
        <v>0</v>
      </c>
      <c r="AE64" s="37">
        <v>0</v>
      </c>
      <c r="AF64" s="37">
        <v>0</v>
      </c>
      <c r="AG64" s="37">
        <v>0</v>
      </c>
      <c r="AH64" s="73"/>
    </row>
    <row r="65" spans="1:35" ht="12.6" customHeight="1" x14ac:dyDescent="0.25">
      <c r="A65" s="110"/>
      <c r="B65" s="112" t="s">
        <v>61</v>
      </c>
      <c r="C65" s="38" t="s">
        <v>6</v>
      </c>
      <c r="D65" s="39" t="s">
        <v>86</v>
      </c>
      <c r="E65" s="40">
        <v>0</v>
      </c>
      <c r="F65" s="40">
        <v>0</v>
      </c>
      <c r="G65" s="40">
        <v>0</v>
      </c>
      <c r="H65" s="40">
        <v>0</v>
      </c>
      <c r="I65" s="40">
        <v>0</v>
      </c>
      <c r="J65" s="40">
        <v>0</v>
      </c>
      <c r="K65" s="40">
        <v>0</v>
      </c>
      <c r="L65" s="40">
        <v>0</v>
      </c>
      <c r="M65" s="40">
        <v>0</v>
      </c>
      <c r="N65" s="40">
        <v>0</v>
      </c>
      <c r="O65" s="40">
        <v>0</v>
      </c>
      <c r="P65" s="40">
        <v>0</v>
      </c>
      <c r="Q65" s="40">
        <v>0</v>
      </c>
      <c r="R65" s="40">
        <v>0</v>
      </c>
      <c r="S65" s="40">
        <v>0</v>
      </c>
      <c r="T65" s="40">
        <v>0</v>
      </c>
      <c r="U65" s="40">
        <v>0</v>
      </c>
      <c r="V65" s="40">
        <v>0</v>
      </c>
      <c r="W65" s="40">
        <v>0</v>
      </c>
      <c r="X65" s="40">
        <v>0</v>
      </c>
      <c r="Y65" s="41">
        <v>0</v>
      </c>
      <c r="Z65" s="41">
        <v>0</v>
      </c>
      <c r="AA65" s="41">
        <v>0</v>
      </c>
      <c r="AB65" s="41">
        <v>0</v>
      </c>
      <c r="AC65" s="41">
        <v>0</v>
      </c>
      <c r="AD65" s="41">
        <v>0</v>
      </c>
      <c r="AE65" s="42">
        <v>0</v>
      </c>
      <c r="AF65" s="42">
        <v>0</v>
      </c>
      <c r="AG65" s="42">
        <v>0</v>
      </c>
      <c r="AH65" s="42">
        <v>0</v>
      </c>
      <c r="AI65" s="109" t="s">
        <v>379</v>
      </c>
    </row>
    <row r="66" spans="1:35" ht="15" x14ac:dyDescent="0.25">
      <c r="A66" s="110"/>
      <c r="B66" s="112"/>
      <c r="C66" s="43" t="s">
        <v>8</v>
      </c>
      <c r="D66" s="44" t="s">
        <v>87</v>
      </c>
      <c r="E66" s="45">
        <v>0</v>
      </c>
      <c r="F66" s="45">
        <v>1280</v>
      </c>
      <c r="G66" s="45">
        <v>3840</v>
      </c>
      <c r="H66" s="45">
        <v>1781</v>
      </c>
      <c r="I66" s="45">
        <v>1781</v>
      </c>
      <c r="J66" s="45">
        <v>398.26</v>
      </c>
      <c r="K66" s="45">
        <v>487.53</v>
      </c>
      <c r="L66" s="45">
        <v>138.44</v>
      </c>
      <c r="M66" s="45">
        <v>0</v>
      </c>
      <c r="N66" s="45">
        <v>19.600999999999999</v>
      </c>
      <c r="O66" s="45">
        <v>53.634999999999998</v>
      </c>
      <c r="P66" s="45">
        <v>21.806999999999999</v>
      </c>
      <c r="Q66" s="45">
        <v>189</v>
      </c>
      <c r="R66" s="45">
        <v>0</v>
      </c>
      <c r="S66" s="45">
        <v>115</v>
      </c>
      <c r="T66" s="45">
        <v>221.06</v>
      </c>
      <c r="U66" s="45">
        <v>58</v>
      </c>
      <c r="V66" s="45">
        <v>552</v>
      </c>
      <c r="W66" s="45">
        <v>0</v>
      </c>
      <c r="X66" s="45">
        <v>135.4</v>
      </c>
      <c r="Y66" s="46">
        <v>0</v>
      </c>
      <c r="Z66" s="46">
        <v>154</v>
      </c>
      <c r="AA66" s="46">
        <v>0</v>
      </c>
      <c r="AB66" s="46">
        <f t="shared" ref="AB66:AG66" si="3">AA66</f>
        <v>0</v>
      </c>
      <c r="AC66" s="46">
        <f t="shared" si="3"/>
        <v>0</v>
      </c>
      <c r="AD66" s="46">
        <f t="shared" si="3"/>
        <v>0</v>
      </c>
      <c r="AE66" s="47">
        <f t="shared" si="3"/>
        <v>0</v>
      </c>
      <c r="AF66" s="47">
        <f t="shared" si="3"/>
        <v>0</v>
      </c>
      <c r="AG66" s="47">
        <f t="shared" si="3"/>
        <v>0</v>
      </c>
      <c r="AH66" s="47">
        <v>0</v>
      </c>
      <c r="AI66" s="109" t="s">
        <v>379</v>
      </c>
    </row>
    <row r="67" spans="1:35" ht="15" x14ac:dyDescent="0.25">
      <c r="A67" s="110"/>
      <c r="B67" s="112"/>
      <c r="C67" s="48" t="s">
        <v>10</v>
      </c>
      <c r="D67" s="49" t="s">
        <v>88</v>
      </c>
      <c r="E67" s="50">
        <v>0</v>
      </c>
      <c r="F67" s="50">
        <v>0</v>
      </c>
      <c r="G67" s="50">
        <v>0</v>
      </c>
      <c r="H67" s="50">
        <v>0</v>
      </c>
      <c r="I67" s="50">
        <v>0</v>
      </c>
      <c r="J67" s="50">
        <v>0</v>
      </c>
      <c r="K67" s="50">
        <v>0</v>
      </c>
      <c r="L67" s="50">
        <v>0</v>
      </c>
      <c r="M67" s="50">
        <v>0</v>
      </c>
      <c r="N67" s="50">
        <v>0</v>
      </c>
      <c r="O67" s="50">
        <v>0</v>
      </c>
      <c r="P67" s="50">
        <v>0</v>
      </c>
      <c r="Q67" s="50">
        <v>0</v>
      </c>
      <c r="R67" s="50">
        <v>0</v>
      </c>
      <c r="S67" s="50">
        <v>0</v>
      </c>
      <c r="T67" s="50">
        <v>0</v>
      </c>
      <c r="U67" s="50">
        <v>0</v>
      </c>
      <c r="V67" s="50">
        <v>0</v>
      </c>
      <c r="W67" s="50">
        <v>0</v>
      </c>
      <c r="X67" s="50">
        <v>0</v>
      </c>
      <c r="Y67" s="51">
        <v>0</v>
      </c>
      <c r="Z67" s="51">
        <v>0</v>
      </c>
      <c r="AA67" s="51">
        <v>0</v>
      </c>
      <c r="AB67" s="51">
        <v>0</v>
      </c>
      <c r="AC67" s="51">
        <v>0</v>
      </c>
      <c r="AD67" s="51">
        <v>0</v>
      </c>
      <c r="AE67" s="52">
        <v>0</v>
      </c>
      <c r="AF67" s="52">
        <v>0</v>
      </c>
      <c r="AG67" s="52">
        <v>0</v>
      </c>
      <c r="AH67" s="52">
        <v>0</v>
      </c>
      <c r="AI67" s="109"/>
    </row>
    <row r="68" spans="1:35" ht="12.6" customHeight="1" x14ac:dyDescent="0.25">
      <c r="A68" s="110"/>
      <c r="B68" s="112" t="s">
        <v>65</v>
      </c>
      <c r="C68" s="38" t="s">
        <v>6</v>
      </c>
      <c r="D68" s="39" t="s">
        <v>89</v>
      </c>
      <c r="E68" s="40">
        <v>0</v>
      </c>
      <c r="F68" s="40">
        <v>0</v>
      </c>
      <c r="G68" s="40">
        <v>0</v>
      </c>
      <c r="H68" s="40">
        <v>0</v>
      </c>
      <c r="I68" s="40">
        <v>0</v>
      </c>
      <c r="J68" s="40">
        <v>0</v>
      </c>
      <c r="K68" s="40">
        <v>0</v>
      </c>
      <c r="L68" s="40">
        <v>0</v>
      </c>
      <c r="M68" s="40">
        <v>0</v>
      </c>
      <c r="N68" s="40">
        <v>0</v>
      </c>
      <c r="O68" s="40">
        <v>0</v>
      </c>
      <c r="P68" s="40">
        <v>0</v>
      </c>
      <c r="Q68" s="40">
        <v>0</v>
      </c>
      <c r="R68" s="40">
        <v>0</v>
      </c>
      <c r="S68" s="40">
        <v>0</v>
      </c>
      <c r="T68" s="40">
        <v>0</v>
      </c>
      <c r="U68" s="40">
        <v>0</v>
      </c>
      <c r="V68" s="40">
        <v>0</v>
      </c>
      <c r="W68" s="40">
        <v>0</v>
      </c>
      <c r="X68" s="40">
        <v>0</v>
      </c>
      <c r="Y68" s="41">
        <v>0</v>
      </c>
      <c r="Z68" s="41">
        <v>0</v>
      </c>
      <c r="AA68" s="41">
        <v>0</v>
      </c>
      <c r="AB68" s="41">
        <v>0</v>
      </c>
      <c r="AC68" s="41">
        <v>0</v>
      </c>
      <c r="AD68" s="41">
        <v>0</v>
      </c>
      <c r="AE68" s="42">
        <v>0</v>
      </c>
      <c r="AF68" s="42">
        <v>0</v>
      </c>
      <c r="AG68" s="42">
        <v>0</v>
      </c>
      <c r="AH68" s="42">
        <v>0</v>
      </c>
      <c r="AI68" s="109" t="s">
        <v>379</v>
      </c>
    </row>
    <row r="69" spans="1:35" ht="15" x14ac:dyDescent="0.25">
      <c r="A69" s="110"/>
      <c r="B69" s="112"/>
      <c r="C69" s="43" t="s">
        <v>8</v>
      </c>
      <c r="D69" s="44" t="s">
        <v>90</v>
      </c>
      <c r="E69" s="45">
        <v>0</v>
      </c>
      <c r="F69" s="45">
        <v>240</v>
      </c>
      <c r="G69" s="45">
        <v>550</v>
      </c>
      <c r="H69" s="45">
        <v>168</v>
      </c>
      <c r="I69" s="45">
        <v>168</v>
      </c>
      <c r="J69" s="45">
        <v>10.78</v>
      </c>
      <c r="K69" s="45">
        <v>99.6</v>
      </c>
      <c r="L69" s="45">
        <v>102</v>
      </c>
      <c r="M69" s="45">
        <v>19.754999999999999</v>
      </c>
      <c r="N69" s="45">
        <v>0</v>
      </c>
      <c r="O69" s="45">
        <v>0</v>
      </c>
      <c r="P69" s="45">
        <v>0</v>
      </c>
      <c r="Q69" s="45">
        <v>0</v>
      </c>
      <c r="R69" s="45">
        <v>0</v>
      </c>
      <c r="S69" s="45">
        <v>0</v>
      </c>
      <c r="T69" s="45">
        <v>0</v>
      </c>
      <c r="U69" s="45">
        <v>0</v>
      </c>
      <c r="V69" s="45">
        <v>0</v>
      </c>
      <c r="W69" s="45">
        <v>0</v>
      </c>
      <c r="X69" s="45">
        <v>0</v>
      </c>
      <c r="Y69" s="46">
        <v>0</v>
      </c>
      <c r="Z69" s="46">
        <v>0</v>
      </c>
      <c r="AA69" s="46">
        <v>0</v>
      </c>
      <c r="AB69" s="46">
        <v>0</v>
      </c>
      <c r="AC69" s="46">
        <v>0</v>
      </c>
      <c r="AD69" s="46">
        <v>0</v>
      </c>
      <c r="AE69" s="47">
        <v>0</v>
      </c>
      <c r="AF69" s="47">
        <v>0</v>
      </c>
      <c r="AG69" s="47">
        <v>0</v>
      </c>
      <c r="AH69" s="47">
        <v>0</v>
      </c>
      <c r="AI69" s="109" t="s">
        <v>379</v>
      </c>
    </row>
    <row r="70" spans="1:35" ht="15" x14ac:dyDescent="0.25">
      <c r="A70" s="110"/>
      <c r="B70" s="112"/>
      <c r="C70" s="48" t="s">
        <v>10</v>
      </c>
      <c r="D70" s="49" t="s">
        <v>91</v>
      </c>
      <c r="E70" s="50">
        <v>0</v>
      </c>
      <c r="F70" s="50">
        <v>0</v>
      </c>
      <c r="G70" s="50">
        <v>0</v>
      </c>
      <c r="H70" s="50">
        <v>0</v>
      </c>
      <c r="I70" s="50">
        <v>0</v>
      </c>
      <c r="J70" s="50">
        <v>0</v>
      </c>
      <c r="K70" s="50">
        <v>0</v>
      </c>
      <c r="L70" s="50">
        <v>0</v>
      </c>
      <c r="M70" s="50">
        <v>0</v>
      </c>
      <c r="N70" s="50">
        <v>0</v>
      </c>
      <c r="O70" s="50">
        <v>0</v>
      </c>
      <c r="P70" s="50">
        <v>0</v>
      </c>
      <c r="Q70" s="50">
        <v>0</v>
      </c>
      <c r="R70" s="50">
        <v>0</v>
      </c>
      <c r="S70" s="50">
        <v>0</v>
      </c>
      <c r="T70" s="50">
        <v>0</v>
      </c>
      <c r="U70" s="50">
        <v>0</v>
      </c>
      <c r="V70" s="50">
        <v>0</v>
      </c>
      <c r="W70" s="50">
        <v>0</v>
      </c>
      <c r="X70" s="50">
        <v>0</v>
      </c>
      <c r="Y70" s="51">
        <v>0</v>
      </c>
      <c r="Z70" s="51">
        <v>0</v>
      </c>
      <c r="AA70" s="51">
        <v>0</v>
      </c>
      <c r="AB70" s="51">
        <v>0</v>
      </c>
      <c r="AC70" s="51">
        <v>0</v>
      </c>
      <c r="AD70" s="51">
        <v>0</v>
      </c>
      <c r="AE70" s="52">
        <v>0</v>
      </c>
      <c r="AF70" s="52">
        <v>0</v>
      </c>
      <c r="AG70" s="52">
        <v>0</v>
      </c>
      <c r="AH70" s="52">
        <v>0</v>
      </c>
      <c r="AI70" s="109"/>
    </row>
    <row r="71" spans="1:35" ht="12.6" customHeight="1" x14ac:dyDescent="0.2">
      <c r="A71" s="110" t="s">
        <v>92</v>
      </c>
      <c r="B71" s="111" t="s">
        <v>16</v>
      </c>
      <c r="C71" s="23" t="s">
        <v>6</v>
      </c>
      <c r="D71" s="24" t="s">
        <v>93</v>
      </c>
      <c r="E71" s="25">
        <v>0</v>
      </c>
      <c r="F71" s="25">
        <v>0</v>
      </c>
      <c r="G71" s="25">
        <v>0</v>
      </c>
      <c r="H71" s="25">
        <v>0</v>
      </c>
      <c r="I71" s="25">
        <v>0</v>
      </c>
      <c r="J71" s="25">
        <v>0</v>
      </c>
      <c r="K71" s="25">
        <v>0</v>
      </c>
      <c r="L71" s="25">
        <v>0</v>
      </c>
      <c r="M71" s="25">
        <v>0</v>
      </c>
      <c r="N71" s="25">
        <v>0</v>
      </c>
      <c r="O71" s="25">
        <v>0</v>
      </c>
      <c r="P71" s="25">
        <v>0</v>
      </c>
      <c r="Q71" s="25">
        <v>0</v>
      </c>
      <c r="R71" s="25">
        <v>0</v>
      </c>
      <c r="S71" s="25">
        <v>0</v>
      </c>
      <c r="T71" s="25">
        <v>0</v>
      </c>
      <c r="U71" s="25">
        <v>0</v>
      </c>
      <c r="V71" s="25">
        <v>0</v>
      </c>
      <c r="W71" s="25">
        <v>0</v>
      </c>
      <c r="X71" s="25">
        <v>0</v>
      </c>
      <c r="Y71" s="26">
        <v>0</v>
      </c>
      <c r="Z71" s="26">
        <v>0</v>
      </c>
      <c r="AA71" s="26">
        <v>0</v>
      </c>
      <c r="AB71" s="26">
        <v>0</v>
      </c>
      <c r="AC71" s="26">
        <v>0</v>
      </c>
      <c r="AD71" s="26">
        <v>0</v>
      </c>
      <c r="AE71" s="27">
        <v>0</v>
      </c>
      <c r="AF71" s="27">
        <v>0</v>
      </c>
      <c r="AG71" s="27">
        <v>0</v>
      </c>
      <c r="AH71" s="73"/>
    </row>
    <row r="72" spans="1:35" x14ac:dyDescent="0.2">
      <c r="A72" s="110"/>
      <c r="B72" s="111"/>
      <c r="C72" s="28" t="s">
        <v>8</v>
      </c>
      <c r="D72" s="29" t="s">
        <v>94</v>
      </c>
      <c r="E72" s="30">
        <v>728.4</v>
      </c>
      <c r="F72" s="30">
        <v>254.7</v>
      </c>
      <c r="G72" s="30">
        <v>636.6</v>
      </c>
      <c r="H72" s="30">
        <v>278.7</v>
      </c>
      <c r="I72" s="30">
        <v>416.3</v>
      </c>
      <c r="J72" s="30">
        <v>459.5</v>
      </c>
      <c r="K72" s="30">
        <v>451.8</v>
      </c>
      <c r="L72" s="30">
        <v>516.79999999999995</v>
      </c>
      <c r="M72" s="30">
        <v>272.687857382</v>
      </c>
      <c r="N72" s="30">
        <v>87.346265000000002</v>
      </c>
      <c r="O72" s="30">
        <v>159</v>
      </c>
      <c r="P72" s="30">
        <v>94.046801000000002</v>
      </c>
      <c r="Q72" s="30">
        <v>164.73710199999999</v>
      </c>
      <c r="R72" s="30">
        <v>300</v>
      </c>
      <c r="S72" s="30">
        <v>560</v>
      </c>
      <c r="T72" s="30">
        <v>360</v>
      </c>
      <c r="U72" s="30">
        <v>328</v>
      </c>
      <c r="V72" s="30">
        <v>419</v>
      </c>
      <c r="W72" s="30">
        <v>489</v>
      </c>
      <c r="X72" s="30">
        <v>296</v>
      </c>
      <c r="Y72" s="31">
        <v>329</v>
      </c>
      <c r="Z72" s="31">
        <v>384</v>
      </c>
      <c r="AA72" s="31">
        <v>412</v>
      </c>
      <c r="AB72" s="31">
        <v>436</v>
      </c>
      <c r="AC72" s="31">
        <v>907.57</v>
      </c>
      <c r="AD72" s="31">
        <v>1392.21</v>
      </c>
      <c r="AE72" s="32">
        <v>519</v>
      </c>
      <c r="AF72" s="32">
        <v>530.84</v>
      </c>
      <c r="AG72" s="32">
        <v>417.57</v>
      </c>
      <c r="AH72" s="73"/>
    </row>
    <row r="73" spans="1:35" x14ac:dyDescent="0.2">
      <c r="A73" s="110"/>
      <c r="B73" s="111"/>
      <c r="C73" s="33" t="s">
        <v>10</v>
      </c>
      <c r="D73" s="34" t="s">
        <v>95</v>
      </c>
      <c r="E73" s="35">
        <v>450</v>
      </c>
      <c r="F73" s="35">
        <v>426.3</v>
      </c>
      <c r="G73" s="35">
        <v>454.3</v>
      </c>
      <c r="H73" s="35">
        <v>511</v>
      </c>
      <c r="I73" s="35">
        <v>487.7</v>
      </c>
      <c r="J73" s="35">
        <v>518.1</v>
      </c>
      <c r="K73" s="35">
        <v>525.20000000000005</v>
      </c>
      <c r="L73" s="35">
        <v>585.70000000000005</v>
      </c>
      <c r="M73" s="35">
        <v>547.63590399999998</v>
      </c>
      <c r="N73" s="35">
        <v>495.58409499999999</v>
      </c>
      <c r="O73" s="35">
        <v>382</v>
      </c>
      <c r="P73" s="35">
        <v>419.79616499999997</v>
      </c>
      <c r="Q73" s="35">
        <v>362.265308</v>
      </c>
      <c r="R73" s="35">
        <v>203</v>
      </c>
      <c r="S73" s="35">
        <v>354</v>
      </c>
      <c r="T73" s="35">
        <v>327</v>
      </c>
      <c r="U73" s="35">
        <v>158</v>
      </c>
      <c r="V73" s="35">
        <v>203</v>
      </c>
      <c r="W73" s="35">
        <v>365</v>
      </c>
      <c r="X73" s="35">
        <v>352</v>
      </c>
      <c r="Y73" s="36">
        <v>356</v>
      </c>
      <c r="Z73" s="36">
        <v>379</v>
      </c>
      <c r="AA73" s="36">
        <v>369</v>
      </c>
      <c r="AB73" s="36">
        <v>307</v>
      </c>
      <c r="AC73" s="36">
        <v>288</v>
      </c>
      <c r="AD73" s="36">
        <v>361</v>
      </c>
      <c r="AE73" s="37">
        <v>376</v>
      </c>
      <c r="AF73" s="37">
        <v>383.14</v>
      </c>
      <c r="AG73" s="37">
        <v>361</v>
      </c>
      <c r="AH73" s="73"/>
    </row>
    <row r="74" spans="1:35" ht="12.6" customHeight="1" x14ac:dyDescent="0.25">
      <c r="A74" s="110"/>
      <c r="B74" s="112" t="s">
        <v>65</v>
      </c>
      <c r="C74" s="38" t="s">
        <v>6</v>
      </c>
      <c r="D74" s="39" t="s">
        <v>96</v>
      </c>
      <c r="E74" s="40">
        <v>0</v>
      </c>
      <c r="F74" s="40">
        <v>0</v>
      </c>
      <c r="G74" s="40">
        <v>0</v>
      </c>
      <c r="H74" s="40">
        <v>0</v>
      </c>
      <c r="I74" s="40">
        <v>0</v>
      </c>
      <c r="J74" s="40">
        <v>0</v>
      </c>
      <c r="K74" s="40">
        <v>0</v>
      </c>
      <c r="L74" s="40">
        <v>0</v>
      </c>
      <c r="M74" s="40">
        <v>0</v>
      </c>
      <c r="N74" s="40">
        <v>0</v>
      </c>
      <c r="O74" s="40">
        <v>0</v>
      </c>
      <c r="P74" s="40">
        <v>0</v>
      </c>
      <c r="Q74" s="40">
        <v>0</v>
      </c>
      <c r="R74" s="40">
        <v>0</v>
      </c>
      <c r="S74" s="40">
        <v>0</v>
      </c>
      <c r="T74" s="40">
        <v>0</v>
      </c>
      <c r="U74" s="40">
        <v>0</v>
      </c>
      <c r="V74" s="40">
        <v>0</v>
      </c>
      <c r="W74" s="40">
        <v>0</v>
      </c>
      <c r="X74" s="40">
        <v>0</v>
      </c>
      <c r="Y74" s="41">
        <v>0</v>
      </c>
      <c r="Z74" s="41">
        <v>0</v>
      </c>
      <c r="AA74" s="41">
        <v>0</v>
      </c>
      <c r="AB74" s="41">
        <v>0</v>
      </c>
      <c r="AC74" s="41">
        <v>0</v>
      </c>
      <c r="AD74" s="41">
        <v>0</v>
      </c>
      <c r="AE74" s="42">
        <v>0</v>
      </c>
      <c r="AF74" s="42">
        <v>0</v>
      </c>
      <c r="AG74" s="42">
        <v>0</v>
      </c>
      <c r="AH74" s="75">
        <v>0</v>
      </c>
      <c r="AI74" s="109" t="s">
        <v>379</v>
      </c>
    </row>
    <row r="75" spans="1:35" ht="15" x14ac:dyDescent="0.25">
      <c r="A75" s="110"/>
      <c r="B75" s="112"/>
      <c r="C75" s="43" t="s">
        <v>8</v>
      </c>
      <c r="D75" s="44" t="s">
        <v>97</v>
      </c>
      <c r="E75" s="45">
        <v>0</v>
      </c>
      <c r="F75" s="45">
        <v>150</v>
      </c>
      <c r="G75" s="45">
        <v>500</v>
      </c>
      <c r="H75" s="45">
        <v>293</v>
      </c>
      <c r="I75" s="45">
        <v>293</v>
      </c>
      <c r="J75" s="45">
        <v>87.66</v>
      </c>
      <c r="K75" s="45">
        <v>223.56</v>
      </c>
      <c r="L75" s="45">
        <v>101.89</v>
      </c>
      <c r="M75" s="45">
        <v>59.177999999999997</v>
      </c>
      <c r="N75" s="45">
        <v>44.262</v>
      </c>
      <c r="O75" s="45">
        <v>21</v>
      </c>
      <c r="P75" s="45">
        <v>21.87</v>
      </c>
      <c r="Q75" s="45">
        <v>43</v>
      </c>
      <c r="R75" s="45">
        <v>63.225000000000001</v>
      </c>
      <c r="S75" s="45">
        <v>149</v>
      </c>
      <c r="T75" s="45">
        <v>8.8800000000000008</v>
      </c>
      <c r="U75" s="45">
        <v>52</v>
      </c>
      <c r="V75" s="45">
        <v>166</v>
      </c>
      <c r="W75" s="45">
        <v>15</v>
      </c>
      <c r="X75" s="45">
        <v>29</v>
      </c>
      <c r="Y75" s="46">
        <v>53</v>
      </c>
      <c r="Z75" s="46">
        <v>45</v>
      </c>
      <c r="AA75" s="46">
        <v>96.929900000000004</v>
      </c>
      <c r="AB75" s="46">
        <v>110.24238380341461</v>
      </c>
      <c r="AC75" s="46">
        <v>196</v>
      </c>
      <c r="AD75" s="46">
        <v>172</v>
      </c>
      <c r="AE75" s="47">
        <v>92</v>
      </c>
      <c r="AF75" s="47">
        <v>63</v>
      </c>
      <c r="AG75" s="47">
        <v>59</v>
      </c>
      <c r="AH75" s="75">
        <v>132.18951050444977</v>
      </c>
      <c r="AI75" s="109" t="s">
        <v>379</v>
      </c>
    </row>
    <row r="76" spans="1:35" ht="15" x14ac:dyDescent="0.25">
      <c r="A76" s="110"/>
      <c r="B76" s="112"/>
      <c r="C76" s="48" t="s">
        <v>10</v>
      </c>
      <c r="D76" s="49" t="s">
        <v>98</v>
      </c>
      <c r="E76" s="50">
        <v>0</v>
      </c>
      <c r="F76" s="50">
        <v>0</v>
      </c>
      <c r="G76" s="50">
        <v>0</v>
      </c>
      <c r="H76" s="50">
        <v>0</v>
      </c>
      <c r="I76" s="50">
        <v>0</v>
      </c>
      <c r="J76" s="50">
        <v>0</v>
      </c>
      <c r="K76" s="50">
        <v>0</v>
      </c>
      <c r="L76" s="50">
        <v>0</v>
      </c>
      <c r="M76" s="50">
        <v>0</v>
      </c>
      <c r="N76" s="50">
        <v>0</v>
      </c>
      <c r="O76" s="50">
        <v>0</v>
      </c>
      <c r="P76" s="50">
        <v>0</v>
      </c>
      <c r="Q76" s="50">
        <v>0</v>
      </c>
      <c r="R76" s="50">
        <v>0</v>
      </c>
      <c r="S76" s="50">
        <v>0</v>
      </c>
      <c r="T76" s="50">
        <v>0</v>
      </c>
      <c r="U76" s="50">
        <v>0</v>
      </c>
      <c r="V76" s="50">
        <v>0</v>
      </c>
      <c r="W76" s="50">
        <v>0</v>
      </c>
      <c r="X76" s="50">
        <v>0</v>
      </c>
      <c r="Y76" s="51">
        <v>0</v>
      </c>
      <c r="Z76" s="51">
        <v>0</v>
      </c>
      <c r="AA76" s="51">
        <v>0</v>
      </c>
      <c r="AB76" s="51">
        <v>0</v>
      </c>
      <c r="AC76" s="51">
        <v>0</v>
      </c>
      <c r="AD76" s="51">
        <v>0</v>
      </c>
      <c r="AE76" s="52">
        <v>0</v>
      </c>
      <c r="AF76" s="52">
        <v>0</v>
      </c>
      <c r="AG76" s="52">
        <v>0</v>
      </c>
      <c r="AH76" s="75">
        <v>0</v>
      </c>
      <c r="AI76" s="109"/>
    </row>
    <row r="77" spans="1:35" ht="12.6" customHeight="1" x14ac:dyDescent="0.25">
      <c r="A77" s="110" t="s">
        <v>99</v>
      </c>
      <c r="B77" s="111" t="s">
        <v>16</v>
      </c>
      <c r="C77" s="23" t="s">
        <v>6</v>
      </c>
      <c r="D77" s="24" t="s">
        <v>100</v>
      </c>
      <c r="E77" s="25">
        <v>0</v>
      </c>
      <c r="F77" s="25">
        <v>0</v>
      </c>
      <c r="G77" s="25">
        <v>0</v>
      </c>
      <c r="H77" s="25">
        <v>0</v>
      </c>
      <c r="I77" s="25">
        <v>0</v>
      </c>
      <c r="J77" s="25">
        <v>0</v>
      </c>
      <c r="K77" s="25">
        <v>0</v>
      </c>
      <c r="L77" s="25">
        <v>0</v>
      </c>
      <c r="M77" s="25">
        <v>0</v>
      </c>
      <c r="N77" s="25">
        <v>0</v>
      </c>
      <c r="O77" s="25">
        <v>0</v>
      </c>
      <c r="P77" s="25">
        <v>0</v>
      </c>
      <c r="Q77" s="25">
        <v>0</v>
      </c>
      <c r="R77" s="25">
        <v>0</v>
      </c>
      <c r="S77" s="25">
        <v>0</v>
      </c>
      <c r="T77" s="25">
        <v>0</v>
      </c>
      <c r="U77" s="25">
        <v>0</v>
      </c>
      <c r="V77" s="25">
        <v>0</v>
      </c>
      <c r="W77" s="25">
        <v>0</v>
      </c>
      <c r="X77" s="25">
        <v>0</v>
      </c>
      <c r="Y77" s="26">
        <v>0</v>
      </c>
      <c r="Z77" s="26">
        <v>0</v>
      </c>
      <c r="AA77" s="26">
        <v>0</v>
      </c>
      <c r="AB77" s="26">
        <v>0</v>
      </c>
      <c r="AC77" s="26">
        <v>0</v>
      </c>
      <c r="AD77" s="26">
        <v>0</v>
      </c>
      <c r="AE77" s="27">
        <v>0</v>
      </c>
      <c r="AF77" s="27">
        <v>0</v>
      </c>
      <c r="AG77" s="27">
        <v>0</v>
      </c>
      <c r="AH77" s="73"/>
      <c r="AI77" s="109"/>
    </row>
    <row r="78" spans="1:35" ht="15" x14ac:dyDescent="0.25">
      <c r="A78" s="110"/>
      <c r="B78" s="111"/>
      <c r="C78" s="28" t="s">
        <v>8</v>
      </c>
      <c r="D78" s="29" t="s">
        <v>101</v>
      </c>
      <c r="E78" s="30">
        <v>1341.4</v>
      </c>
      <c r="F78" s="30">
        <v>1057.0999999999999</v>
      </c>
      <c r="G78" s="30">
        <v>1163.0999999999999</v>
      </c>
      <c r="H78" s="30">
        <v>1386.1</v>
      </c>
      <c r="I78" s="30">
        <v>1471.1</v>
      </c>
      <c r="J78" s="30">
        <v>1169.3</v>
      </c>
      <c r="K78" s="30">
        <v>1164.7</v>
      </c>
      <c r="L78" s="30">
        <v>1404.5</v>
      </c>
      <c r="M78" s="30">
        <v>1064.4534319479999</v>
      </c>
      <c r="N78" s="30">
        <v>668</v>
      </c>
      <c r="O78" s="30">
        <v>767</v>
      </c>
      <c r="P78" s="30">
        <v>775.95063300000004</v>
      </c>
      <c r="Q78" s="30">
        <v>518.33265200000005</v>
      </c>
      <c r="R78" s="30">
        <v>449</v>
      </c>
      <c r="S78" s="30">
        <v>688</v>
      </c>
      <c r="T78" s="30">
        <v>872</v>
      </c>
      <c r="U78" s="30">
        <v>539</v>
      </c>
      <c r="V78" s="30">
        <v>949</v>
      </c>
      <c r="W78" s="30">
        <v>776</v>
      </c>
      <c r="X78" s="30">
        <v>646</v>
      </c>
      <c r="Y78" s="31">
        <v>739</v>
      </c>
      <c r="Z78" s="31">
        <v>713</v>
      </c>
      <c r="AA78" s="31">
        <v>969</v>
      </c>
      <c r="AB78" s="31">
        <v>690</v>
      </c>
      <c r="AC78" s="31">
        <v>197</v>
      </c>
      <c r="AD78" s="31">
        <v>753</v>
      </c>
      <c r="AE78" s="32">
        <v>889.36</v>
      </c>
      <c r="AF78" s="32">
        <v>796.52</v>
      </c>
      <c r="AG78" s="32">
        <v>1068.71</v>
      </c>
      <c r="AH78" s="73"/>
      <c r="AI78" s="109"/>
    </row>
    <row r="79" spans="1:35" x14ac:dyDescent="0.2">
      <c r="A79" s="110"/>
      <c r="B79" s="111"/>
      <c r="C79" s="33" t="s">
        <v>10</v>
      </c>
      <c r="D79" s="34" t="s">
        <v>102</v>
      </c>
      <c r="E79" s="35">
        <v>0</v>
      </c>
      <c r="F79" s="35">
        <v>0</v>
      </c>
      <c r="G79" s="35">
        <v>0</v>
      </c>
      <c r="H79" s="35">
        <v>0</v>
      </c>
      <c r="I79" s="35">
        <v>0</v>
      </c>
      <c r="J79" s="35">
        <v>0</v>
      </c>
      <c r="K79" s="35">
        <v>0</v>
      </c>
      <c r="L79" s="35">
        <v>0</v>
      </c>
      <c r="M79" s="35">
        <v>0</v>
      </c>
      <c r="N79" s="35">
        <v>0</v>
      </c>
      <c r="O79" s="35">
        <v>0</v>
      </c>
      <c r="P79" s="35">
        <v>0</v>
      </c>
      <c r="Q79" s="35">
        <v>0</v>
      </c>
      <c r="R79" s="35">
        <v>0</v>
      </c>
      <c r="S79" s="35">
        <v>0</v>
      </c>
      <c r="T79" s="35">
        <v>0</v>
      </c>
      <c r="U79" s="35">
        <v>0</v>
      </c>
      <c r="V79" s="35">
        <v>0</v>
      </c>
      <c r="W79" s="35">
        <v>0</v>
      </c>
      <c r="X79" s="35">
        <v>0</v>
      </c>
      <c r="Y79" s="36">
        <v>0</v>
      </c>
      <c r="Z79" s="36">
        <v>0</v>
      </c>
      <c r="AA79" s="36">
        <v>0</v>
      </c>
      <c r="AB79" s="36">
        <v>0</v>
      </c>
      <c r="AC79" s="36">
        <v>0</v>
      </c>
      <c r="AD79" s="36">
        <v>0</v>
      </c>
      <c r="AE79" s="37">
        <v>0</v>
      </c>
      <c r="AF79" s="37">
        <v>0</v>
      </c>
      <c r="AG79" s="37">
        <v>0</v>
      </c>
      <c r="AH79" s="73"/>
    </row>
    <row r="80" spans="1:35" ht="12.6" customHeight="1" x14ac:dyDescent="0.25">
      <c r="A80" s="110"/>
      <c r="B80" s="112" t="s">
        <v>103</v>
      </c>
      <c r="C80" s="38" t="s">
        <v>6</v>
      </c>
      <c r="D80" s="39" t="s">
        <v>104</v>
      </c>
      <c r="E80" s="40">
        <v>0</v>
      </c>
      <c r="F80" s="40">
        <v>11060</v>
      </c>
      <c r="G80" s="40">
        <v>21310</v>
      </c>
      <c r="H80" s="40">
        <v>11464</v>
      </c>
      <c r="I80" s="40">
        <v>11464</v>
      </c>
      <c r="J80" s="40">
        <v>967</v>
      </c>
      <c r="K80" s="40">
        <v>2380</v>
      </c>
      <c r="L80" s="40">
        <v>1674</v>
      </c>
      <c r="M80" s="40">
        <v>3718.9</v>
      </c>
      <c r="N80" s="40">
        <v>3065.9</v>
      </c>
      <c r="O80" s="40">
        <v>1660.701</v>
      </c>
      <c r="P80" s="40">
        <v>2459.8209999999999</v>
      </c>
      <c r="Q80" s="40">
        <v>835</v>
      </c>
      <c r="R80" s="40">
        <v>682.46</v>
      </c>
      <c r="S80" s="40">
        <v>1683</v>
      </c>
      <c r="T80" s="40">
        <v>2146.1799999999998</v>
      </c>
      <c r="U80" s="40">
        <v>2387.08</v>
      </c>
      <c r="V80" s="40">
        <v>1523.7</v>
      </c>
      <c r="W80" s="40">
        <v>1600</v>
      </c>
      <c r="X80" s="40">
        <v>1492</v>
      </c>
      <c r="Y80" s="41">
        <v>1791</v>
      </c>
      <c r="Z80" s="41">
        <v>3078</v>
      </c>
      <c r="AA80" s="46">
        <v>2268</v>
      </c>
      <c r="AB80" s="46">
        <v>2677.0466470953293</v>
      </c>
      <c r="AC80" s="46">
        <v>3286</v>
      </c>
      <c r="AD80" s="46">
        <v>1752</v>
      </c>
      <c r="AE80" s="47">
        <v>1830</v>
      </c>
      <c r="AF80" s="47">
        <v>3332</v>
      </c>
      <c r="AG80" s="47">
        <v>2616</v>
      </c>
      <c r="AH80" s="75">
        <v>3405.2758699999999</v>
      </c>
      <c r="AI80" s="109" t="s">
        <v>379</v>
      </c>
    </row>
    <row r="81" spans="1:35" ht="15" x14ac:dyDescent="0.25">
      <c r="A81" s="110"/>
      <c r="B81" s="112"/>
      <c r="C81" s="43" t="s">
        <v>8</v>
      </c>
      <c r="D81" s="44" t="s">
        <v>105</v>
      </c>
      <c r="E81" s="45">
        <v>0</v>
      </c>
      <c r="F81" s="45">
        <v>0</v>
      </c>
      <c r="G81" s="45">
        <v>0</v>
      </c>
      <c r="H81" s="45">
        <v>0</v>
      </c>
      <c r="I81" s="45">
        <v>0</v>
      </c>
      <c r="J81" s="45">
        <v>5686.94</v>
      </c>
      <c r="K81" s="45">
        <v>5069.53</v>
      </c>
      <c r="L81" s="45">
        <v>6163.06</v>
      </c>
      <c r="M81" s="45">
        <v>1400.7860000000001</v>
      </c>
      <c r="N81" s="45">
        <v>1931</v>
      </c>
      <c r="O81" s="45">
        <v>1918</v>
      </c>
      <c r="P81" s="45">
        <v>589.80399999999997</v>
      </c>
      <c r="Q81" s="45">
        <v>1033</v>
      </c>
      <c r="R81" s="45">
        <v>1052.7560000000001</v>
      </c>
      <c r="S81" s="45">
        <v>1304</v>
      </c>
      <c r="T81" s="45">
        <v>1196</v>
      </c>
      <c r="U81" s="45">
        <v>1574</v>
      </c>
      <c r="V81" s="45">
        <v>4268</v>
      </c>
      <c r="W81" s="45">
        <v>1418</v>
      </c>
      <c r="X81" s="45">
        <v>790</v>
      </c>
      <c r="Y81" s="46">
        <v>1201</v>
      </c>
      <c r="Z81" s="46">
        <v>1041</v>
      </c>
      <c r="AA81" s="46">
        <v>1687.6172999999999</v>
      </c>
      <c r="AB81" s="46">
        <v>1489</v>
      </c>
      <c r="AC81" s="46">
        <v>316</v>
      </c>
      <c r="AD81" s="46">
        <v>1453</v>
      </c>
      <c r="AE81" s="47">
        <v>1461</v>
      </c>
      <c r="AF81" s="47">
        <v>1830</v>
      </c>
      <c r="AG81" s="47">
        <v>2137</v>
      </c>
      <c r="AH81" s="75">
        <v>1959.2698</v>
      </c>
      <c r="AI81" s="109" t="s">
        <v>379</v>
      </c>
    </row>
    <row r="82" spans="1:35" ht="15" x14ac:dyDescent="0.25">
      <c r="A82" s="110"/>
      <c r="B82" s="112"/>
      <c r="C82" s="48" t="s">
        <v>10</v>
      </c>
      <c r="D82" s="49" t="s">
        <v>106</v>
      </c>
      <c r="E82" s="50">
        <v>0</v>
      </c>
      <c r="F82" s="50">
        <v>0</v>
      </c>
      <c r="G82" s="50">
        <v>0</v>
      </c>
      <c r="H82" s="50">
        <v>0</v>
      </c>
      <c r="I82" s="50">
        <v>0</v>
      </c>
      <c r="J82" s="50">
        <v>0</v>
      </c>
      <c r="K82" s="50">
        <v>0</v>
      </c>
      <c r="L82" s="50">
        <v>0</v>
      </c>
      <c r="M82" s="50">
        <v>0</v>
      </c>
      <c r="N82" s="50">
        <v>0</v>
      </c>
      <c r="O82" s="50">
        <v>0</v>
      </c>
      <c r="P82" s="50">
        <v>0</v>
      </c>
      <c r="Q82" s="50">
        <v>0</v>
      </c>
      <c r="R82" s="50">
        <v>0</v>
      </c>
      <c r="S82" s="50">
        <v>0</v>
      </c>
      <c r="T82" s="50">
        <v>0</v>
      </c>
      <c r="U82" s="50">
        <v>0</v>
      </c>
      <c r="V82" s="50">
        <v>0</v>
      </c>
      <c r="W82" s="50">
        <v>0</v>
      </c>
      <c r="X82" s="50">
        <v>0</v>
      </c>
      <c r="Y82" s="51">
        <v>0</v>
      </c>
      <c r="Z82" s="51">
        <v>0</v>
      </c>
      <c r="AA82" s="51">
        <v>0</v>
      </c>
      <c r="AB82" s="51">
        <v>0</v>
      </c>
      <c r="AC82" s="51">
        <v>0</v>
      </c>
      <c r="AD82" s="51">
        <v>0</v>
      </c>
      <c r="AE82" s="52">
        <v>0</v>
      </c>
      <c r="AF82" s="52">
        <v>0</v>
      </c>
      <c r="AG82" s="52">
        <v>0</v>
      </c>
      <c r="AH82" s="75">
        <v>0</v>
      </c>
      <c r="AI82" s="109"/>
    </row>
    <row r="83" spans="1:35" ht="12.6" customHeight="1" x14ac:dyDescent="0.25">
      <c r="A83" s="110"/>
      <c r="B83" s="112" t="s">
        <v>107</v>
      </c>
      <c r="C83" s="38" t="s">
        <v>6</v>
      </c>
      <c r="D83" s="39" t="s">
        <v>108</v>
      </c>
      <c r="E83" s="40">
        <v>0</v>
      </c>
      <c r="F83" s="40">
        <v>0</v>
      </c>
      <c r="G83" s="40">
        <v>0</v>
      </c>
      <c r="H83" s="40">
        <v>0</v>
      </c>
      <c r="I83" s="40">
        <v>0</v>
      </c>
      <c r="J83" s="40">
        <v>0</v>
      </c>
      <c r="K83" s="40">
        <v>0</v>
      </c>
      <c r="L83" s="40">
        <v>0</v>
      </c>
      <c r="M83" s="40">
        <v>0</v>
      </c>
      <c r="N83" s="40">
        <v>0</v>
      </c>
      <c r="O83" s="40">
        <v>0</v>
      </c>
      <c r="P83" s="40">
        <v>0</v>
      </c>
      <c r="Q83" s="40">
        <v>0</v>
      </c>
      <c r="R83" s="40">
        <v>0</v>
      </c>
      <c r="S83" s="40">
        <v>0</v>
      </c>
      <c r="T83" s="40">
        <v>0</v>
      </c>
      <c r="U83" s="40">
        <v>0</v>
      </c>
      <c r="V83" s="40">
        <v>0</v>
      </c>
      <c r="W83" s="40">
        <v>0</v>
      </c>
      <c r="X83" s="40">
        <v>0</v>
      </c>
      <c r="Y83" s="41">
        <v>0</v>
      </c>
      <c r="Z83" s="41">
        <v>0</v>
      </c>
      <c r="AA83" s="41">
        <v>0</v>
      </c>
      <c r="AB83" s="41">
        <v>0</v>
      </c>
      <c r="AC83" s="41">
        <v>0</v>
      </c>
      <c r="AD83" s="41">
        <v>0</v>
      </c>
      <c r="AE83" s="42">
        <v>0</v>
      </c>
      <c r="AF83" s="42">
        <v>0</v>
      </c>
      <c r="AG83" s="42">
        <v>0</v>
      </c>
      <c r="AH83" s="75">
        <v>0</v>
      </c>
      <c r="AI83" s="109" t="s">
        <v>379</v>
      </c>
    </row>
    <row r="84" spans="1:35" ht="15" x14ac:dyDescent="0.25">
      <c r="A84" s="110"/>
      <c r="B84" s="112"/>
      <c r="C84" s="43" t="s">
        <v>8</v>
      </c>
      <c r="D84" s="44" t="s">
        <v>109</v>
      </c>
      <c r="E84" s="45">
        <v>0</v>
      </c>
      <c r="F84" s="45">
        <v>0</v>
      </c>
      <c r="G84" s="45">
        <v>0</v>
      </c>
      <c r="H84" s="45">
        <v>0</v>
      </c>
      <c r="I84" s="45">
        <v>0</v>
      </c>
      <c r="J84" s="45">
        <v>1502.07</v>
      </c>
      <c r="K84" s="45">
        <v>1041.0899999999999</v>
      </c>
      <c r="L84" s="45">
        <v>1860.27</v>
      </c>
      <c r="M84" s="45">
        <v>1562.2570000000001</v>
      </c>
      <c r="N84" s="45">
        <v>689</v>
      </c>
      <c r="O84" s="45">
        <v>1278.0260000000001</v>
      </c>
      <c r="P84" s="45">
        <v>697.10199999999998</v>
      </c>
      <c r="Q84" s="45">
        <v>358</v>
      </c>
      <c r="R84" s="45">
        <v>244.08699999999999</v>
      </c>
      <c r="S84" s="45">
        <v>456</v>
      </c>
      <c r="T84" s="45">
        <v>350.16</v>
      </c>
      <c r="U84" s="45">
        <v>496</v>
      </c>
      <c r="V84" s="45">
        <v>1271</v>
      </c>
      <c r="W84" s="45">
        <v>850</v>
      </c>
      <c r="X84" s="45">
        <v>476.2</v>
      </c>
      <c r="Y84" s="46">
        <v>786</v>
      </c>
      <c r="Z84" s="46">
        <v>655</v>
      </c>
      <c r="AA84" s="46">
        <v>1261.3290999999999</v>
      </c>
      <c r="AB84" s="46">
        <v>1177</v>
      </c>
      <c r="AC84" s="46">
        <v>84</v>
      </c>
      <c r="AD84" s="46">
        <v>552</v>
      </c>
      <c r="AE84" s="47">
        <v>665</v>
      </c>
      <c r="AF84" s="47">
        <v>763</v>
      </c>
      <c r="AG84" s="47">
        <v>1026</v>
      </c>
      <c r="AH84" s="75">
        <v>944.34723039699998</v>
      </c>
      <c r="AI84" s="109" t="s">
        <v>379</v>
      </c>
    </row>
    <row r="85" spans="1:35" x14ac:dyDescent="0.2">
      <c r="A85" s="110"/>
      <c r="B85" s="112"/>
      <c r="C85" s="48" t="s">
        <v>10</v>
      </c>
      <c r="D85" s="49" t="s">
        <v>110</v>
      </c>
      <c r="E85" s="50">
        <v>0</v>
      </c>
      <c r="F85" s="50">
        <v>0</v>
      </c>
      <c r="G85" s="50">
        <v>0</v>
      </c>
      <c r="H85" s="50">
        <v>0</v>
      </c>
      <c r="I85" s="50">
        <v>0</v>
      </c>
      <c r="J85" s="50">
        <v>0</v>
      </c>
      <c r="K85" s="50">
        <v>0</v>
      </c>
      <c r="L85" s="50">
        <v>0</v>
      </c>
      <c r="M85" s="50">
        <v>0</v>
      </c>
      <c r="N85" s="50">
        <v>0</v>
      </c>
      <c r="O85" s="50">
        <v>0</v>
      </c>
      <c r="P85" s="50">
        <v>0</v>
      </c>
      <c r="Q85" s="50">
        <v>0</v>
      </c>
      <c r="R85" s="50">
        <v>0</v>
      </c>
      <c r="S85" s="50">
        <v>0</v>
      </c>
      <c r="T85" s="50">
        <v>0</v>
      </c>
      <c r="U85" s="50">
        <v>0</v>
      </c>
      <c r="V85" s="50">
        <v>0</v>
      </c>
      <c r="W85" s="50">
        <v>0</v>
      </c>
      <c r="X85" s="50">
        <v>0</v>
      </c>
      <c r="Y85" s="51">
        <v>0</v>
      </c>
      <c r="Z85" s="51">
        <v>0</v>
      </c>
      <c r="AA85" s="51">
        <v>0</v>
      </c>
      <c r="AB85" s="51">
        <v>0</v>
      </c>
      <c r="AC85" s="51">
        <v>0</v>
      </c>
      <c r="AD85" s="51">
        <v>0</v>
      </c>
      <c r="AE85" s="52">
        <v>0</v>
      </c>
      <c r="AF85" s="52">
        <v>0</v>
      </c>
      <c r="AG85" s="52">
        <v>0</v>
      </c>
      <c r="AH85" s="75">
        <v>0</v>
      </c>
    </row>
    <row r="86" spans="1:35" x14ac:dyDescent="0.2">
      <c r="AH86" s="77"/>
    </row>
    <row r="87" spans="1:35" x14ac:dyDescent="0.2">
      <c r="AH87" s="77"/>
    </row>
  </sheetData>
  <sheetProtection selectLockedCells="1" selectUnlockedCells="1"/>
  <mergeCells count="41">
    <mergeCell ref="A2:A4"/>
    <mergeCell ref="B2:B4"/>
    <mergeCell ref="A5:A13"/>
    <mergeCell ref="B5:B7"/>
    <mergeCell ref="B8:B10"/>
    <mergeCell ref="B11:B13"/>
    <mergeCell ref="A41:A43"/>
    <mergeCell ref="B41:B43"/>
    <mergeCell ref="A14:A19"/>
    <mergeCell ref="B14:B16"/>
    <mergeCell ref="B17:B19"/>
    <mergeCell ref="A20:A22"/>
    <mergeCell ref="B20:B22"/>
    <mergeCell ref="A23:A31"/>
    <mergeCell ref="B23:B25"/>
    <mergeCell ref="B26:B28"/>
    <mergeCell ref="B29:B31"/>
    <mergeCell ref="A32:A34"/>
    <mergeCell ref="B32:B34"/>
    <mergeCell ref="A35:A40"/>
    <mergeCell ref="B35:B37"/>
    <mergeCell ref="B38:B40"/>
    <mergeCell ref="A44:A49"/>
    <mergeCell ref="B44:B46"/>
    <mergeCell ref="B47:B49"/>
    <mergeCell ref="A50:A61"/>
    <mergeCell ref="B50:B52"/>
    <mergeCell ref="B53:B55"/>
    <mergeCell ref="B56:B58"/>
    <mergeCell ref="B59:B61"/>
    <mergeCell ref="A77:A85"/>
    <mergeCell ref="B77:B79"/>
    <mergeCell ref="B80:B82"/>
    <mergeCell ref="B83:B85"/>
    <mergeCell ref="A62:A70"/>
    <mergeCell ref="B62:B64"/>
    <mergeCell ref="B65:B67"/>
    <mergeCell ref="B68:B70"/>
    <mergeCell ref="A71:A76"/>
    <mergeCell ref="B71:B73"/>
    <mergeCell ref="B74:B76"/>
  </mergeCells>
  <pageMargins left="0.78749999999999998" right="0.78749999999999998" top="1.0249999999999999" bottom="1.0249999999999999" header="0.78749999999999998" footer="0.78749999999999998"/>
  <pageSetup paperSize="9" orientation="portrait" useFirstPageNumber="1" horizontalDpi="300" verticalDpi="300"/>
  <headerFooter alignWithMargins="0"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FD17AE-3943-41AC-8EA1-8B4A28A58710}">
  <dimension ref="A1:AH29"/>
  <sheetViews>
    <sheetView workbookViewId="0">
      <pane xSplit="3" ySplit="1" topLeftCell="W5" activePane="bottomRight" state="frozen"/>
      <selection pane="topRight" activeCell="Z1" sqref="Z1"/>
      <selection pane="bottomLeft" activeCell="A2" sqref="A2"/>
      <selection pane="bottomRight" activeCell="AH1" sqref="AH1"/>
    </sheetView>
  </sheetViews>
  <sheetFormatPr defaultColWidth="11.28515625" defaultRowHeight="12.75" x14ac:dyDescent="0.2"/>
  <cols>
    <col min="1" max="1" width="16.28515625" customWidth="1"/>
    <col min="2" max="2" width="32.28515625" customWidth="1"/>
    <col min="3" max="3" width="13.28515625" customWidth="1"/>
    <col min="4" max="12" width="5.28515625" style="1" customWidth="1"/>
    <col min="13" max="13" width="6.28515625" style="1" customWidth="1"/>
    <col min="14" max="29" width="5.28515625" style="1" customWidth="1"/>
    <col min="30" max="33" width="5.28515625" customWidth="1"/>
    <col min="34" max="34" width="31.28515625" bestFit="1" customWidth="1"/>
  </cols>
  <sheetData>
    <row r="1" spans="1:34" ht="15" x14ac:dyDescent="0.25">
      <c r="A1" s="3" t="s">
        <v>0</v>
      </c>
      <c r="B1" s="4" t="s">
        <v>1</v>
      </c>
      <c r="C1" s="3" t="s">
        <v>3</v>
      </c>
      <c r="D1" s="6">
        <v>1995</v>
      </c>
      <c r="E1" s="6">
        <f t="shared" ref="E1:AF1" si="0">D1+1</f>
        <v>1996</v>
      </c>
      <c r="F1" s="6">
        <f t="shared" si="0"/>
        <v>1997</v>
      </c>
      <c r="G1" s="6">
        <f t="shared" si="0"/>
        <v>1998</v>
      </c>
      <c r="H1" s="6">
        <f t="shared" si="0"/>
        <v>1999</v>
      </c>
      <c r="I1" s="6">
        <f t="shared" si="0"/>
        <v>2000</v>
      </c>
      <c r="J1" s="6">
        <f t="shared" si="0"/>
        <v>2001</v>
      </c>
      <c r="K1" s="6">
        <f t="shared" si="0"/>
        <v>2002</v>
      </c>
      <c r="L1" s="6">
        <f t="shared" si="0"/>
        <v>2003</v>
      </c>
      <c r="M1" s="6">
        <f t="shared" si="0"/>
        <v>2004</v>
      </c>
      <c r="N1" s="6">
        <f t="shared" si="0"/>
        <v>2005</v>
      </c>
      <c r="O1" s="6">
        <f t="shared" si="0"/>
        <v>2006</v>
      </c>
      <c r="P1" s="6">
        <f t="shared" si="0"/>
        <v>2007</v>
      </c>
      <c r="Q1" s="6">
        <f t="shared" si="0"/>
        <v>2008</v>
      </c>
      <c r="R1" s="6">
        <f t="shared" si="0"/>
        <v>2009</v>
      </c>
      <c r="S1" s="6">
        <f t="shared" si="0"/>
        <v>2010</v>
      </c>
      <c r="T1" s="6">
        <f t="shared" si="0"/>
        <v>2011</v>
      </c>
      <c r="U1" s="6">
        <f t="shared" si="0"/>
        <v>2012</v>
      </c>
      <c r="V1" s="6">
        <f t="shared" si="0"/>
        <v>2013</v>
      </c>
      <c r="W1" s="6">
        <f t="shared" si="0"/>
        <v>2014</v>
      </c>
      <c r="X1" s="6">
        <f t="shared" si="0"/>
        <v>2015</v>
      </c>
      <c r="Y1" s="6">
        <f t="shared" si="0"/>
        <v>2016</v>
      </c>
      <c r="Z1" s="6">
        <f t="shared" si="0"/>
        <v>2017</v>
      </c>
      <c r="AA1" s="6">
        <f t="shared" si="0"/>
        <v>2018</v>
      </c>
      <c r="AB1" s="6">
        <f t="shared" si="0"/>
        <v>2019</v>
      </c>
      <c r="AC1" s="6">
        <f t="shared" si="0"/>
        <v>2020</v>
      </c>
      <c r="AD1" s="7">
        <f t="shared" si="0"/>
        <v>2021</v>
      </c>
      <c r="AE1" s="7">
        <f t="shared" si="0"/>
        <v>2022</v>
      </c>
      <c r="AF1" s="7">
        <f t="shared" si="0"/>
        <v>2023</v>
      </c>
      <c r="AG1" s="7">
        <v>2024</v>
      </c>
      <c r="AH1" s="108" t="s">
        <v>378</v>
      </c>
    </row>
    <row r="2" spans="1:34" x14ac:dyDescent="0.2">
      <c r="A2" s="69" t="s">
        <v>4</v>
      </c>
      <c r="B2" s="70" t="s">
        <v>5</v>
      </c>
      <c r="C2" s="14" t="s">
        <v>111</v>
      </c>
      <c r="D2" s="15">
        <v>0</v>
      </c>
      <c r="E2" s="15">
        <v>0</v>
      </c>
      <c r="F2" s="15">
        <v>0</v>
      </c>
      <c r="G2" s="15">
        <v>0</v>
      </c>
      <c r="H2" s="15">
        <v>0</v>
      </c>
      <c r="I2" s="15">
        <v>0</v>
      </c>
      <c r="J2" s="15">
        <v>0</v>
      </c>
      <c r="K2" s="15">
        <v>0</v>
      </c>
      <c r="L2" s="15">
        <v>0</v>
      </c>
      <c r="M2" s="15">
        <v>46.163333333333298</v>
      </c>
      <c r="N2" s="15">
        <v>43</v>
      </c>
      <c r="O2" s="15">
        <v>50</v>
      </c>
      <c r="P2" s="15">
        <v>37.743749999999999</v>
      </c>
      <c r="Q2" s="15">
        <v>36.998958333333299</v>
      </c>
      <c r="R2" s="15">
        <v>28.393750000000001</v>
      </c>
      <c r="S2" s="15">
        <v>40.780208333333299</v>
      </c>
      <c r="T2" s="15">
        <v>36</v>
      </c>
      <c r="U2" s="15">
        <v>51</v>
      </c>
      <c r="V2" s="15">
        <v>45</v>
      </c>
      <c r="W2" s="15">
        <v>38</v>
      </c>
      <c r="X2" s="15">
        <v>37</v>
      </c>
      <c r="Y2" s="15">
        <v>37</v>
      </c>
      <c r="Z2" s="15">
        <v>38</v>
      </c>
      <c r="AA2" s="15">
        <f>Z2</f>
        <v>38</v>
      </c>
      <c r="AB2" s="15">
        <v>40</v>
      </c>
      <c r="AC2" s="15">
        <f>AB2</f>
        <v>40</v>
      </c>
      <c r="AD2" s="71">
        <v>39</v>
      </c>
      <c r="AE2" s="71">
        <v>44</v>
      </c>
      <c r="AF2" s="71">
        <v>61</v>
      </c>
      <c r="AG2" s="71"/>
    </row>
    <row r="3" spans="1:34" x14ac:dyDescent="0.2">
      <c r="A3" s="110" t="s">
        <v>12</v>
      </c>
      <c r="B3" s="70" t="s">
        <v>5</v>
      </c>
      <c r="C3" s="14" t="s">
        <v>112</v>
      </c>
      <c r="D3" s="15">
        <v>0</v>
      </c>
      <c r="E3" s="15">
        <v>0</v>
      </c>
      <c r="F3" s="15">
        <v>0</v>
      </c>
      <c r="G3" s="15">
        <v>0</v>
      </c>
      <c r="H3" s="15">
        <v>0</v>
      </c>
      <c r="I3" s="15">
        <v>0</v>
      </c>
      <c r="J3" s="15">
        <v>0</v>
      </c>
      <c r="K3" s="15">
        <v>0</v>
      </c>
      <c r="L3" s="15">
        <v>0</v>
      </c>
      <c r="M3" s="15">
        <v>0</v>
      </c>
      <c r="N3" s="15">
        <v>0</v>
      </c>
      <c r="O3" s="15">
        <v>0</v>
      </c>
      <c r="P3" s="15">
        <v>0</v>
      </c>
      <c r="Q3" s="15">
        <v>0</v>
      </c>
      <c r="R3" s="15">
        <v>0</v>
      </c>
      <c r="S3" s="15">
        <v>0</v>
      </c>
      <c r="T3" s="15">
        <v>0</v>
      </c>
      <c r="U3" s="15">
        <v>0</v>
      </c>
      <c r="V3" s="15">
        <v>0</v>
      </c>
      <c r="W3" s="15">
        <v>0</v>
      </c>
      <c r="X3" s="15">
        <v>0</v>
      </c>
      <c r="Y3" s="15">
        <v>0</v>
      </c>
      <c r="Z3" s="15">
        <v>0</v>
      </c>
      <c r="AA3" s="15">
        <v>0</v>
      </c>
      <c r="AB3" s="15">
        <v>0</v>
      </c>
      <c r="AC3" s="15">
        <v>0</v>
      </c>
      <c r="AD3" s="71">
        <v>0</v>
      </c>
      <c r="AE3" s="71">
        <v>0</v>
      </c>
      <c r="AF3" s="71">
        <v>0</v>
      </c>
      <c r="AG3" s="71"/>
    </row>
    <row r="4" spans="1:34" x14ac:dyDescent="0.2">
      <c r="A4" s="110"/>
      <c r="B4" s="72" t="s">
        <v>16</v>
      </c>
      <c r="C4" s="29" t="s">
        <v>113</v>
      </c>
      <c r="D4" s="30">
        <v>0</v>
      </c>
      <c r="E4" s="30">
        <v>0</v>
      </c>
      <c r="F4" s="30">
        <v>0</v>
      </c>
      <c r="G4" s="30">
        <v>0</v>
      </c>
      <c r="H4" s="30">
        <v>0</v>
      </c>
      <c r="I4" s="30">
        <v>0</v>
      </c>
      <c r="J4" s="30">
        <v>0</v>
      </c>
      <c r="K4" s="30">
        <v>0</v>
      </c>
      <c r="L4" s="30">
        <v>0</v>
      </c>
      <c r="M4" s="30">
        <v>40.5</v>
      </c>
      <c r="N4" s="30">
        <v>40.5</v>
      </c>
      <c r="O4" s="30">
        <v>46.21</v>
      </c>
      <c r="P4" s="30">
        <v>17.835862916666699</v>
      </c>
      <c r="Q4" s="30">
        <v>13.8067848114583</v>
      </c>
      <c r="R4" s="30">
        <v>7.3938082079166696</v>
      </c>
      <c r="S4" s="30">
        <v>11.253437798749999</v>
      </c>
      <c r="T4" s="30">
        <v>13.65</v>
      </c>
      <c r="U4" s="30">
        <v>24</v>
      </c>
      <c r="V4" s="30">
        <v>17</v>
      </c>
      <c r="W4" s="30">
        <v>11.43</v>
      </c>
      <c r="X4" s="30">
        <v>14.13</v>
      </c>
      <c r="Y4" s="30">
        <v>13.48</v>
      </c>
      <c r="Z4" s="30">
        <v>11.02</v>
      </c>
      <c r="AA4" s="30">
        <v>12.15</v>
      </c>
      <c r="AB4" s="30">
        <v>12.18</v>
      </c>
      <c r="AC4" s="30">
        <v>18.850000000000001</v>
      </c>
      <c r="AD4" s="73">
        <v>15.63</v>
      </c>
      <c r="AE4" s="73">
        <v>20.52</v>
      </c>
      <c r="AF4" s="73">
        <v>15.03</v>
      </c>
      <c r="AG4" s="73"/>
    </row>
    <row r="5" spans="1:34" ht="15" x14ac:dyDescent="0.25">
      <c r="A5" s="110"/>
      <c r="B5" s="74" t="s">
        <v>20</v>
      </c>
      <c r="C5" s="44" t="s">
        <v>114</v>
      </c>
      <c r="D5" s="45">
        <v>0</v>
      </c>
      <c r="E5" s="45">
        <v>0</v>
      </c>
      <c r="F5" s="45">
        <v>0</v>
      </c>
      <c r="G5" s="45">
        <v>0</v>
      </c>
      <c r="H5" s="45">
        <v>0</v>
      </c>
      <c r="I5" s="45">
        <v>0</v>
      </c>
      <c r="J5" s="45">
        <v>0</v>
      </c>
      <c r="K5" s="45">
        <v>0</v>
      </c>
      <c r="L5" s="45">
        <v>0</v>
      </c>
      <c r="M5" s="45">
        <v>0</v>
      </c>
      <c r="N5" s="45">
        <v>0</v>
      </c>
      <c r="O5" s="45">
        <v>0</v>
      </c>
      <c r="P5" s="45">
        <v>0</v>
      </c>
      <c r="Q5" s="45">
        <v>0</v>
      </c>
      <c r="R5" s="45">
        <v>0</v>
      </c>
      <c r="S5" s="45">
        <v>0</v>
      </c>
      <c r="T5" s="45">
        <v>0</v>
      </c>
      <c r="U5" s="45">
        <v>0</v>
      </c>
      <c r="V5" s="45">
        <v>0</v>
      </c>
      <c r="W5" s="45">
        <v>0</v>
      </c>
      <c r="X5" s="45">
        <v>0</v>
      </c>
      <c r="Y5" s="45">
        <v>0</v>
      </c>
      <c r="Z5" s="45">
        <v>0</v>
      </c>
      <c r="AA5" s="45">
        <v>0</v>
      </c>
      <c r="AB5" s="45">
        <v>0</v>
      </c>
      <c r="AC5" s="45">
        <v>0</v>
      </c>
      <c r="AD5" s="75">
        <v>0</v>
      </c>
      <c r="AE5" s="75">
        <v>0</v>
      </c>
      <c r="AF5" s="75">
        <v>0</v>
      </c>
      <c r="AG5" s="75">
        <v>0</v>
      </c>
      <c r="AH5" s="109" t="s">
        <v>380</v>
      </c>
    </row>
    <row r="6" spans="1:34" x14ac:dyDescent="0.2">
      <c r="A6" s="110" t="s">
        <v>115</v>
      </c>
      <c r="B6" s="70" t="s">
        <v>5</v>
      </c>
      <c r="C6" s="14" t="s">
        <v>116</v>
      </c>
      <c r="D6" s="15">
        <v>0</v>
      </c>
      <c r="E6" s="15">
        <v>0</v>
      </c>
      <c r="F6" s="15">
        <v>0</v>
      </c>
      <c r="G6" s="15">
        <v>0</v>
      </c>
      <c r="H6" s="15">
        <v>0</v>
      </c>
      <c r="I6" s="15">
        <v>0</v>
      </c>
      <c r="J6" s="15">
        <v>0</v>
      </c>
      <c r="K6" s="15">
        <v>0</v>
      </c>
      <c r="L6" s="15">
        <v>0</v>
      </c>
      <c r="M6" s="15">
        <v>0</v>
      </c>
      <c r="N6" s="15">
        <v>0</v>
      </c>
      <c r="O6" s="15">
        <v>0</v>
      </c>
      <c r="P6" s="15">
        <v>0</v>
      </c>
      <c r="Q6" s="15">
        <v>0</v>
      </c>
      <c r="R6" s="15">
        <v>0</v>
      </c>
      <c r="S6" s="15">
        <v>0</v>
      </c>
      <c r="T6" s="15">
        <v>0</v>
      </c>
      <c r="U6" s="15">
        <v>0</v>
      </c>
      <c r="V6" s="15">
        <v>0</v>
      </c>
      <c r="W6" s="15">
        <v>0</v>
      </c>
      <c r="X6" s="15">
        <v>0</v>
      </c>
      <c r="Y6" s="15">
        <v>0</v>
      </c>
      <c r="Z6" s="15">
        <v>0</v>
      </c>
      <c r="AA6" s="15">
        <v>0</v>
      </c>
      <c r="AB6" s="15">
        <v>0</v>
      </c>
      <c r="AC6" s="15">
        <v>0</v>
      </c>
      <c r="AD6" s="71">
        <v>0</v>
      </c>
      <c r="AE6" s="71">
        <v>0</v>
      </c>
      <c r="AF6" s="71">
        <v>0</v>
      </c>
      <c r="AG6" s="71"/>
    </row>
    <row r="7" spans="1:34" ht="15" x14ac:dyDescent="0.25">
      <c r="A7" s="110"/>
      <c r="B7" s="74" t="s">
        <v>20</v>
      </c>
      <c r="C7" s="44" t="s">
        <v>117</v>
      </c>
      <c r="D7" s="45">
        <v>0</v>
      </c>
      <c r="E7" s="45">
        <v>0</v>
      </c>
      <c r="F7" s="45">
        <v>0</v>
      </c>
      <c r="G7" s="45">
        <v>0</v>
      </c>
      <c r="H7" s="45">
        <v>0</v>
      </c>
      <c r="I7" s="45">
        <v>0</v>
      </c>
      <c r="J7" s="45">
        <v>0</v>
      </c>
      <c r="K7" s="45">
        <v>0</v>
      </c>
      <c r="L7" s="45">
        <v>0</v>
      </c>
      <c r="M7" s="45">
        <v>21.7</v>
      </c>
      <c r="N7" s="45">
        <v>21</v>
      </c>
      <c r="O7" s="45">
        <v>0</v>
      </c>
      <c r="P7" s="45">
        <v>18.390598254013799</v>
      </c>
      <c r="Q7" s="45">
        <v>15.3157988623881</v>
      </c>
      <c r="R7" s="45">
        <v>9.8669789166666693</v>
      </c>
      <c r="S7" s="45">
        <v>21.201620604999999</v>
      </c>
      <c r="T7" s="45">
        <v>23.69</v>
      </c>
      <c r="U7" s="45">
        <v>14.873563864299999</v>
      </c>
      <c r="V7" s="45">
        <v>2.5087999999999999</v>
      </c>
      <c r="W7" s="45">
        <v>2.39</v>
      </c>
      <c r="X7" s="45">
        <v>5.85</v>
      </c>
      <c r="Y7" s="45">
        <v>5.53</v>
      </c>
      <c r="Z7" s="45">
        <v>6.6659416670000002</v>
      </c>
      <c r="AA7" s="45">
        <v>7.66926666666666</v>
      </c>
      <c r="AB7" s="45">
        <v>7</v>
      </c>
      <c r="AC7" s="45">
        <v>13</v>
      </c>
      <c r="AD7" s="75">
        <v>11</v>
      </c>
      <c r="AE7" s="75">
        <v>16</v>
      </c>
      <c r="AF7" s="75">
        <v>6</v>
      </c>
      <c r="AG7" s="75">
        <v>8.8687499999999897</v>
      </c>
      <c r="AH7" s="109" t="s">
        <v>380</v>
      </c>
    </row>
    <row r="8" spans="1:34" ht="15" x14ac:dyDescent="0.25">
      <c r="A8" s="69" t="s">
        <v>31</v>
      </c>
      <c r="B8" s="74" t="s">
        <v>20</v>
      </c>
      <c r="C8" s="44" t="s">
        <v>118</v>
      </c>
      <c r="D8" s="45">
        <v>0</v>
      </c>
      <c r="E8" s="45">
        <v>0</v>
      </c>
      <c r="F8" s="45">
        <v>0</v>
      </c>
      <c r="G8" s="45">
        <v>0</v>
      </c>
      <c r="H8" s="45">
        <v>0</v>
      </c>
      <c r="I8" s="45">
        <v>0</v>
      </c>
      <c r="J8" s="45">
        <v>0</v>
      </c>
      <c r="K8" s="45">
        <v>0</v>
      </c>
      <c r="L8" s="45">
        <v>0</v>
      </c>
      <c r="M8" s="45">
        <v>64</v>
      </c>
      <c r="N8" s="45">
        <v>82</v>
      </c>
      <c r="O8" s="45">
        <v>79.349999999999994</v>
      </c>
      <c r="P8" s="45">
        <v>54.971432422934001</v>
      </c>
      <c r="Q8" s="45">
        <v>45.780533647580597</v>
      </c>
      <c r="R8" s="45">
        <v>20.2991891666667</v>
      </c>
      <c r="S8" s="45">
        <v>57.038432</v>
      </c>
      <c r="T8" s="45">
        <v>63.72</v>
      </c>
      <c r="U8" s="45">
        <v>125.14612346600001</v>
      </c>
      <c r="V8" s="45">
        <v>102.44</v>
      </c>
      <c r="W8" s="45">
        <v>97.43</v>
      </c>
      <c r="X8" s="45">
        <v>85.51</v>
      </c>
      <c r="Y8" s="45">
        <v>80.819999999999993</v>
      </c>
      <c r="Z8" s="45">
        <v>97.501833329999997</v>
      </c>
      <c r="AA8" s="45">
        <v>87.498319999999893</v>
      </c>
      <c r="AB8" s="45">
        <v>88</v>
      </c>
      <c r="AC8" s="45">
        <v>152</v>
      </c>
      <c r="AD8" s="75">
        <v>127</v>
      </c>
      <c r="AE8" s="75">
        <v>184</v>
      </c>
      <c r="AF8" s="75">
        <v>73</v>
      </c>
      <c r="AG8" s="75">
        <v>105.35</v>
      </c>
      <c r="AH8" s="109" t="s">
        <v>380</v>
      </c>
    </row>
    <row r="9" spans="1:34" x14ac:dyDescent="0.2">
      <c r="A9" s="110" t="s">
        <v>35</v>
      </c>
      <c r="B9" s="70" t="s">
        <v>5</v>
      </c>
      <c r="C9" s="14" t="s">
        <v>119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5">
        <v>0</v>
      </c>
      <c r="M9" s="15">
        <v>0</v>
      </c>
      <c r="N9" s="15">
        <v>0</v>
      </c>
      <c r="O9" s="15">
        <v>0</v>
      </c>
      <c r="P9" s="15">
        <v>0</v>
      </c>
      <c r="Q9" s="15">
        <v>0</v>
      </c>
      <c r="R9" s="15">
        <v>0</v>
      </c>
      <c r="S9" s="15">
        <v>117.066666666667</v>
      </c>
      <c r="T9" s="15">
        <v>154</v>
      </c>
      <c r="U9" s="15">
        <v>107</v>
      </c>
      <c r="V9" s="15">
        <v>52</v>
      </c>
      <c r="W9" s="15">
        <v>40</v>
      </c>
      <c r="X9" s="15">
        <v>38</v>
      </c>
      <c r="Y9" s="15">
        <v>25</v>
      </c>
      <c r="Z9" s="15">
        <v>14</v>
      </c>
      <c r="AA9" s="15">
        <v>0</v>
      </c>
      <c r="AB9" s="15">
        <f>AA9</f>
        <v>0</v>
      </c>
      <c r="AC9" s="15">
        <f>AB9</f>
        <v>0</v>
      </c>
      <c r="AD9" s="71">
        <v>0</v>
      </c>
      <c r="AE9" s="71">
        <f>AD9</f>
        <v>0</v>
      </c>
      <c r="AF9" s="71">
        <f>AE9</f>
        <v>0</v>
      </c>
      <c r="AG9" s="71"/>
    </row>
    <row r="10" spans="1:34" x14ac:dyDescent="0.2">
      <c r="A10" s="110"/>
      <c r="B10" s="72" t="s">
        <v>16</v>
      </c>
      <c r="C10" s="29" t="s">
        <v>120</v>
      </c>
      <c r="D10" s="30">
        <v>0</v>
      </c>
      <c r="E10" s="30">
        <v>0</v>
      </c>
      <c r="F10" s="30">
        <v>0</v>
      </c>
      <c r="G10" s="30">
        <v>0</v>
      </c>
      <c r="H10" s="30">
        <v>0</v>
      </c>
      <c r="I10" s="30">
        <v>0</v>
      </c>
      <c r="J10" s="30">
        <v>0</v>
      </c>
      <c r="K10" s="30">
        <v>0</v>
      </c>
      <c r="L10" s="30">
        <v>0</v>
      </c>
      <c r="M10" s="30">
        <v>284.5</v>
      </c>
      <c r="N10" s="30">
        <v>284.5</v>
      </c>
      <c r="O10" s="30">
        <v>324.86</v>
      </c>
      <c r="P10" s="30">
        <v>143.44905583333301</v>
      </c>
      <c r="Q10" s="30">
        <v>120.81022690624999</v>
      </c>
      <c r="R10" s="30">
        <v>64.696282262500006</v>
      </c>
      <c r="S10" s="30">
        <v>98.468281537500005</v>
      </c>
      <c r="T10" s="30">
        <v>119.46</v>
      </c>
      <c r="U10" s="30">
        <v>213</v>
      </c>
      <c r="V10" s="30">
        <v>147.22344861875001</v>
      </c>
      <c r="W10" s="30">
        <v>99.99</v>
      </c>
      <c r="X10" s="30">
        <v>123.61</v>
      </c>
      <c r="Y10" s="30">
        <v>117.95</v>
      </c>
      <c r="Z10" s="30">
        <v>96.47</v>
      </c>
      <c r="AA10" s="30">
        <v>106.31</v>
      </c>
      <c r="AB10" s="30">
        <v>106.59</v>
      </c>
      <c r="AC10" s="30">
        <v>164.96</v>
      </c>
      <c r="AD10" s="73">
        <v>136.74</v>
      </c>
      <c r="AE10" s="73">
        <v>179.52</v>
      </c>
      <c r="AF10" s="73">
        <v>131.5</v>
      </c>
      <c r="AG10" s="73"/>
    </row>
    <row r="11" spans="1:34" ht="15" x14ac:dyDescent="0.25">
      <c r="A11" s="110"/>
      <c r="B11" s="74" t="s">
        <v>20</v>
      </c>
      <c r="C11" s="44" t="s">
        <v>121</v>
      </c>
      <c r="D11" s="45">
        <v>0</v>
      </c>
      <c r="E11" s="45">
        <v>0</v>
      </c>
      <c r="F11" s="45">
        <v>0</v>
      </c>
      <c r="G11" s="45">
        <v>0</v>
      </c>
      <c r="H11" s="45">
        <v>0</v>
      </c>
      <c r="I11" s="45">
        <v>0</v>
      </c>
      <c r="J11" s="45">
        <v>0</v>
      </c>
      <c r="K11" s="45">
        <v>0</v>
      </c>
      <c r="L11" s="45">
        <v>0</v>
      </c>
      <c r="M11" s="45">
        <v>0</v>
      </c>
      <c r="N11" s="45">
        <v>0</v>
      </c>
      <c r="O11" s="45">
        <v>0</v>
      </c>
      <c r="P11" s="45">
        <v>0</v>
      </c>
      <c r="Q11" s="45">
        <v>0</v>
      </c>
      <c r="R11" s="45">
        <v>0</v>
      </c>
      <c r="S11" s="45">
        <v>0</v>
      </c>
      <c r="T11" s="45">
        <v>0</v>
      </c>
      <c r="U11" s="45">
        <v>0</v>
      </c>
      <c r="V11" s="45">
        <v>0</v>
      </c>
      <c r="W11" s="45">
        <v>0</v>
      </c>
      <c r="X11" s="45">
        <v>0</v>
      </c>
      <c r="Y11" s="45">
        <v>0</v>
      </c>
      <c r="Z11" s="45">
        <v>0</v>
      </c>
      <c r="AA11" s="45">
        <v>0</v>
      </c>
      <c r="AB11" s="45">
        <v>0</v>
      </c>
      <c r="AC11" s="45">
        <v>0</v>
      </c>
      <c r="AD11" s="75">
        <v>0</v>
      </c>
      <c r="AE11" s="75">
        <v>0</v>
      </c>
      <c r="AF11" s="75">
        <v>0</v>
      </c>
      <c r="AG11" s="75">
        <v>0</v>
      </c>
      <c r="AH11" s="109" t="s">
        <v>380</v>
      </c>
    </row>
    <row r="12" spans="1:34" ht="15" x14ac:dyDescent="0.25">
      <c r="A12" s="69" t="s">
        <v>45</v>
      </c>
      <c r="B12" s="74" t="s">
        <v>20</v>
      </c>
      <c r="C12" s="44" t="s">
        <v>122</v>
      </c>
      <c r="D12" s="45">
        <v>0</v>
      </c>
      <c r="E12" s="45">
        <v>0</v>
      </c>
      <c r="F12" s="45">
        <v>0</v>
      </c>
      <c r="G12" s="45">
        <v>0</v>
      </c>
      <c r="H12" s="45">
        <v>0</v>
      </c>
      <c r="I12" s="45">
        <v>0</v>
      </c>
      <c r="J12" s="45">
        <v>0</v>
      </c>
      <c r="K12" s="45">
        <v>0</v>
      </c>
      <c r="L12" s="45">
        <v>0</v>
      </c>
      <c r="M12" s="45">
        <v>244.1</v>
      </c>
      <c r="N12" s="45">
        <v>134.80000000000001</v>
      </c>
      <c r="O12" s="45">
        <v>20.69</v>
      </c>
      <c r="P12" s="45">
        <v>151.620732976336</v>
      </c>
      <c r="Q12" s="45">
        <v>126.007687319593</v>
      </c>
      <c r="R12" s="45">
        <v>32.387656193333299</v>
      </c>
      <c r="S12" s="45">
        <v>216.88428186749999</v>
      </c>
      <c r="T12" s="45">
        <v>237.8</v>
      </c>
      <c r="U12" s="45">
        <v>242.833821857</v>
      </c>
      <c r="V12" s="45">
        <v>66.378479166700004</v>
      </c>
      <c r="W12" s="45">
        <v>49.89</v>
      </c>
      <c r="X12" s="45">
        <v>51.07</v>
      </c>
      <c r="Y12" s="45">
        <v>47.31</v>
      </c>
      <c r="Z12" s="45">
        <v>43</v>
      </c>
      <c r="AA12" s="45">
        <v>53.095329166666602</v>
      </c>
      <c r="AB12" s="45">
        <v>69</v>
      </c>
      <c r="AC12" s="45">
        <v>124</v>
      </c>
      <c r="AD12" s="75">
        <v>106</v>
      </c>
      <c r="AE12" s="75">
        <v>154</v>
      </c>
      <c r="AF12" s="75">
        <v>56</v>
      </c>
      <c r="AG12" s="75">
        <v>82.526737499999896</v>
      </c>
      <c r="AH12" s="109" t="s">
        <v>380</v>
      </c>
    </row>
    <row r="13" spans="1:34" x14ac:dyDescent="0.2">
      <c r="A13" s="110" t="s">
        <v>49</v>
      </c>
      <c r="B13" s="72" t="s">
        <v>16</v>
      </c>
      <c r="C13" s="29" t="s">
        <v>123</v>
      </c>
      <c r="D13" s="30">
        <v>0</v>
      </c>
      <c r="E13" s="30">
        <v>0</v>
      </c>
      <c r="F13" s="30">
        <v>0</v>
      </c>
      <c r="G13" s="30">
        <v>0</v>
      </c>
      <c r="H13" s="30">
        <v>0</v>
      </c>
      <c r="I13" s="30">
        <v>0</v>
      </c>
      <c r="J13" s="30">
        <v>0</v>
      </c>
      <c r="K13" s="30">
        <v>0</v>
      </c>
      <c r="L13" s="30">
        <v>0</v>
      </c>
      <c r="M13" s="30">
        <v>6.6</v>
      </c>
      <c r="N13" s="30">
        <v>6.6</v>
      </c>
      <c r="O13" s="30">
        <v>11.47</v>
      </c>
      <c r="P13" s="30">
        <v>13.2052316666667</v>
      </c>
      <c r="Q13" s="30">
        <v>11.059312015625</v>
      </c>
      <c r="R13" s="30">
        <v>6.0157065937500001</v>
      </c>
      <c r="S13" s="30">
        <v>10.677362390624999</v>
      </c>
      <c r="T13" s="30">
        <v>10.7</v>
      </c>
      <c r="U13" s="30">
        <v>17</v>
      </c>
      <c r="V13" s="30">
        <v>13</v>
      </c>
      <c r="W13" s="30">
        <v>9.51</v>
      </c>
      <c r="X13" s="30">
        <v>10.4</v>
      </c>
      <c r="Y13" s="30">
        <v>9.2100000000000009</v>
      </c>
      <c r="Z13" s="30">
        <v>9.0500000000000007</v>
      </c>
      <c r="AA13" s="30">
        <v>8.3699999999999992</v>
      </c>
      <c r="AB13" s="30">
        <v>10.72</v>
      </c>
      <c r="AC13" s="30">
        <v>16.63</v>
      </c>
      <c r="AD13" s="73">
        <v>15.89</v>
      </c>
      <c r="AE13" s="73">
        <v>22.22</v>
      </c>
      <c r="AF13" s="73">
        <v>10.07</v>
      </c>
      <c r="AG13" s="73"/>
    </row>
    <row r="14" spans="1:34" ht="15" x14ac:dyDescent="0.25">
      <c r="A14" s="110"/>
      <c r="B14" s="74" t="s">
        <v>20</v>
      </c>
      <c r="C14" s="44" t="s">
        <v>124</v>
      </c>
      <c r="D14" s="45">
        <v>0</v>
      </c>
      <c r="E14" s="45">
        <v>0</v>
      </c>
      <c r="F14" s="45">
        <v>0</v>
      </c>
      <c r="G14" s="45">
        <v>0</v>
      </c>
      <c r="H14" s="45">
        <v>0</v>
      </c>
      <c r="I14" s="45">
        <v>0</v>
      </c>
      <c r="J14" s="45">
        <v>0</v>
      </c>
      <c r="K14" s="45">
        <v>0</v>
      </c>
      <c r="L14" s="45">
        <v>0</v>
      </c>
      <c r="M14" s="45">
        <v>8.1999999999999993</v>
      </c>
      <c r="N14" s="45">
        <v>1.8</v>
      </c>
      <c r="O14" s="45">
        <v>0</v>
      </c>
      <c r="P14" s="45">
        <v>5.2593306481432496</v>
      </c>
      <c r="Q14" s="45">
        <v>2.7524321459237102</v>
      </c>
      <c r="R14" s="45">
        <v>2.4577802333333301</v>
      </c>
      <c r="S14" s="45">
        <v>10.15810128</v>
      </c>
      <c r="T14" s="45">
        <v>10.23</v>
      </c>
      <c r="U14" s="45">
        <v>16.895442111800001</v>
      </c>
      <c r="V14" s="45">
        <v>7.9249083333300003</v>
      </c>
      <c r="W14" s="45">
        <v>0</v>
      </c>
      <c r="X14" s="45">
        <v>0</v>
      </c>
      <c r="Y14" s="45">
        <v>0</v>
      </c>
      <c r="Z14" s="45">
        <v>0</v>
      </c>
      <c r="AA14" s="45">
        <v>0</v>
      </c>
      <c r="AB14" s="45">
        <v>0</v>
      </c>
      <c r="AC14" s="45">
        <v>0</v>
      </c>
      <c r="AD14" s="75">
        <v>0</v>
      </c>
      <c r="AE14" s="75">
        <v>0</v>
      </c>
      <c r="AF14" s="75">
        <v>0</v>
      </c>
      <c r="AG14" s="75">
        <v>0</v>
      </c>
      <c r="AH14" s="109" t="s">
        <v>380</v>
      </c>
    </row>
    <row r="15" spans="1:34" ht="15" x14ac:dyDescent="0.25">
      <c r="A15" s="69" t="s">
        <v>56</v>
      </c>
      <c r="B15" s="74" t="s">
        <v>20</v>
      </c>
      <c r="C15" s="44" t="s">
        <v>125</v>
      </c>
      <c r="D15" s="45">
        <v>0</v>
      </c>
      <c r="E15" s="45">
        <v>0</v>
      </c>
      <c r="F15" s="45">
        <v>0</v>
      </c>
      <c r="G15" s="45">
        <v>0</v>
      </c>
      <c r="H15" s="45">
        <v>0</v>
      </c>
      <c r="I15" s="45">
        <v>0</v>
      </c>
      <c r="J15" s="45">
        <v>0</v>
      </c>
      <c r="K15" s="45">
        <v>0</v>
      </c>
      <c r="L15" s="45">
        <v>0</v>
      </c>
      <c r="M15" s="45">
        <v>155.4</v>
      </c>
      <c r="N15" s="45">
        <v>181.9</v>
      </c>
      <c r="O15" s="45">
        <v>22.89</v>
      </c>
      <c r="P15" s="45">
        <v>75.386364549483901</v>
      </c>
      <c r="Q15" s="45">
        <v>40.222756718131699</v>
      </c>
      <c r="R15" s="45">
        <v>48.101851948333398</v>
      </c>
      <c r="S15" s="45">
        <v>117.684466896667</v>
      </c>
      <c r="T15" s="45">
        <v>118.4</v>
      </c>
      <c r="U15" s="45">
        <v>158.734419261</v>
      </c>
      <c r="V15" s="45">
        <v>268.54000000000002</v>
      </c>
      <c r="W15" s="45">
        <v>209.25</v>
      </c>
      <c r="X15" s="45">
        <v>171.15</v>
      </c>
      <c r="Y15" s="45">
        <v>184.46</v>
      </c>
      <c r="Z15" s="45">
        <v>214.68115</v>
      </c>
      <c r="AA15" s="45">
        <v>137.306343749999</v>
      </c>
      <c r="AB15" s="45">
        <v>88</v>
      </c>
      <c r="AC15" s="45">
        <v>258</v>
      </c>
      <c r="AD15" s="75">
        <v>222</v>
      </c>
      <c r="AE15" s="75">
        <v>353</v>
      </c>
      <c r="AF15" s="75">
        <v>91</v>
      </c>
      <c r="AG15" s="75">
        <v>158.57999999999899</v>
      </c>
      <c r="AH15" s="109" t="s">
        <v>380</v>
      </c>
    </row>
    <row r="16" spans="1:34" ht="15" x14ac:dyDescent="0.25">
      <c r="A16" s="110" t="s">
        <v>60</v>
      </c>
      <c r="B16" s="74" t="s">
        <v>126</v>
      </c>
      <c r="C16" s="44" t="s">
        <v>127</v>
      </c>
      <c r="D16" s="45">
        <v>0</v>
      </c>
      <c r="E16" s="45">
        <v>0</v>
      </c>
      <c r="F16" s="45">
        <v>0</v>
      </c>
      <c r="G16" s="45">
        <v>0</v>
      </c>
      <c r="H16" s="45">
        <v>0</v>
      </c>
      <c r="I16" s="45">
        <v>0</v>
      </c>
      <c r="J16" s="45">
        <v>0</v>
      </c>
      <c r="K16" s="45">
        <v>0</v>
      </c>
      <c r="L16" s="45">
        <v>0</v>
      </c>
      <c r="M16" s="45">
        <v>233.2</v>
      </c>
      <c r="N16" s="45">
        <v>292.3</v>
      </c>
      <c r="O16" s="45">
        <v>139.08000000000001</v>
      </c>
      <c r="P16" s="45">
        <v>250.98889677497601</v>
      </c>
      <c r="Q16" s="45">
        <v>154.53995172468299</v>
      </c>
      <c r="R16" s="45">
        <v>103.800349985</v>
      </c>
      <c r="S16" s="45">
        <v>321.10774241133299</v>
      </c>
      <c r="T16" s="45">
        <v>313.87</v>
      </c>
      <c r="U16" s="45">
        <v>312.638713145</v>
      </c>
      <c r="V16" s="45">
        <v>314.8955125</v>
      </c>
      <c r="W16" s="45">
        <v>240.95</v>
      </c>
      <c r="X16" s="45">
        <v>195.06</v>
      </c>
      <c r="Y16" s="45">
        <v>214.5</v>
      </c>
      <c r="Z16" s="45">
        <v>257.95853749999998</v>
      </c>
      <c r="AA16" s="45">
        <v>162.38474375000001</v>
      </c>
      <c r="AB16" s="45">
        <v>93</v>
      </c>
      <c r="AC16" s="45">
        <v>304</v>
      </c>
      <c r="AD16" s="75">
        <v>251</v>
      </c>
      <c r="AE16" s="75">
        <v>413</v>
      </c>
      <c r="AF16" s="75">
        <v>119</v>
      </c>
      <c r="AG16" s="75">
        <v>181.16457499999899</v>
      </c>
      <c r="AH16" s="109" t="s">
        <v>380</v>
      </c>
    </row>
    <row r="17" spans="1:34" ht="15" x14ac:dyDescent="0.25">
      <c r="A17" s="110"/>
      <c r="B17" s="74" t="s">
        <v>128</v>
      </c>
      <c r="C17" s="44" t="s">
        <v>129</v>
      </c>
      <c r="D17" s="45">
        <v>0</v>
      </c>
      <c r="E17" s="45">
        <v>0</v>
      </c>
      <c r="F17" s="45">
        <v>0</v>
      </c>
      <c r="G17" s="45">
        <v>0</v>
      </c>
      <c r="H17" s="45">
        <v>0</v>
      </c>
      <c r="I17" s="45">
        <v>0</v>
      </c>
      <c r="J17" s="45">
        <v>0</v>
      </c>
      <c r="K17" s="45">
        <v>0</v>
      </c>
      <c r="L17" s="45">
        <v>0</v>
      </c>
      <c r="M17" s="45">
        <v>3.6</v>
      </c>
      <c r="N17" s="45">
        <v>7.2</v>
      </c>
      <c r="O17" s="45">
        <v>0</v>
      </c>
      <c r="P17" s="45">
        <v>5.5648867299600999</v>
      </c>
      <c r="Q17" s="45">
        <v>4.5539901200652997</v>
      </c>
      <c r="R17" s="45">
        <v>2.6900298633333302</v>
      </c>
      <c r="S17" s="45">
        <v>8.4613110000000002</v>
      </c>
      <c r="T17" s="45">
        <v>8</v>
      </c>
      <c r="U17" s="45">
        <v>0</v>
      </c>
      <c r="V17" s="45">
        <v>0</v>
      </c>
      <c r="W17" s="45">
        <v>0</v>
      </c>
      <c r="X17" s="45">
        <v>0.97</v>
      </c>
      <c r="Y17" s="45">
        <v>1.18</v>
      </c>
      <c r="Z17" s="45">
        <v>1.5657000000000001</v>
      </c>
      <c r="AA17" s="45">
        <v>2.1309499999999901</v>
      </c>
      <c r="AB17" s="45">
        <v>1</v>
      </c>
      <c r="AC17" s="45">
        <v>3</v>
      </c>
      <c r="AD17" s="75">
        <v>3</v>
      </c>
      <c r="AE17" s="75">
        <v>5</v>
      </c>
      <c r="AF17" s="75">
        <v>2</v>
      </c>
      <c r="AG17" s="75">
        <v>2.2396250000000002</v>
      </c>
      <c r="AH17" s="109" t="s">
        <v>380</v>
      </c>
    </row>
    <row r="18" spans="1:34" x14ac:dyDescent="0.2">
      <c r="A18" s="110" t="s">
        <v>69</v>
      </c>
      <c r="B18" s="70" t="s">
        <v>5</v>
      </c>
      <c r="C18" s="14" t="s">
        <v>130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5">
        <v>0</v>
      </c>
      <c r="M18" s="15">
        <v>0</v>
      </c>
      <c r="N18" s="15">
        <v>0</v>
      </c>
      <c r="O18" s="15">
        <v>0</v>
      </c>
      <c r="P18" s="15">
        <v>0</v>
      </c>
      <c r="Q18" s="15">
        <v>0</v>
      </c>
      <c r="R18" s="15">
        <v>0</v>
      </c>
      <c r="S18" s="15">
        <v>0</v>
      </c>
      <c r="T18" s="15">
        <v>0</v>
      </c>
      <c r="U18" s="15">
        <v>0</v>
      </c>
      <c r="V18" s="15">
        <v>0</v>
      </c>
      <c r="W18" s="15">
        <v>0</v>
      </c>
      <c r="X18" s="15">
        <v>0</v>
      </c>
      <c r="Y18" s="15">
        <v>0</v>
      </c>
      <c r="Z18" s="15">
        <v>0</v>
      </c>
      <c r="AA18" s="15">
        <v>0</v>
      </c>
      <c r="AB18" s="15">
        <v>0</v>
      </c>
      <c r="AC18" s="15">
        <v>0</v>
      </c>
      <c r="AD18" s="71">
        <v>0</v>
      </c>
      <c r="AE18" s="71">
        <v>0</v>
      </c>
      <c r="AF18" s="71">
        <v>0</v>
      </c>
      <c r="AG18" s="71"/>
    </row>
    <row r="19" spans="1:34" x14ac:dyDescent="0.2">
      <c r="A19" s="110"/>
      <c r="B19" s="72" t="s">
        <v>16</v>
      </c>
      <c r="C19" s="29" t="s">
        <v>131</v>
      </c>
      <c r="D19" s="30">
        <v>0</v>
      </c>
      <c r="E19" s="30">
        <v>0</v>
      </c>
      <c r="F19" s="30">
        <v>0</v>
      </c>
      <c r="G19" s="30">
        <v>0</v>
      </c>
      <c r="H19" s="30">
        <v>0</v>
      </c>
      <c r="I19" s="30">
        <v>0</v>
      </c>
      <c r="J19" s="30">
        <v>0</v>
      </c>
      <c r="K19" s="30">
        <v>0</v>
      </c>
      <c r="L19" s="30">
        <v>0</v>
      </c>
      <c r="M19" s="30">
        <v>134.69999999999999</v>
      </c>
      <c r="N19" s="30">
        <v>134.69999999999999</v>
      </c>
      <c r="O19" s="30">
        <v>233.61</v>
      </c>
      <c r="P19" s="30">
        <v>254.09034</v>
      </c>
      <c r="Q19" s="30">
        <v>259.85083186484502</v>
      </c>
      <c r="R19" s="30">
        <v>141.34571485389301</v>
      </c>
      <c r="S19" s="30">
        <v>250.87650076301</v>
      </c>
      <c r="T19" s="30">
        <v>253.17</v>
      </c>
      <c r="U19" s="30">
        <v>409</v>
      </c>
      <c r="V19" s="30">
        <v>313</v>
      </c>
      <c r="W19" s="30">
        <v>223.49</v>
      </c>
      <c r="X19" s="30">
        <v>244.43</v>
      </c>
      <c r="Y19" s="30">
        <v>216.31</v>
      </c>
      <c r="Z19" s="30">
        <v>212.62</v>
      </c>
      <c r="AA19" s="30">
        <v>196.61</v>
      </c>
      <c r="AB19" s="30">
        <v>251.94</v>
      </c>
      <c r="AC19" s="30">
        <v>390.79</v>
      </c>
      <c r="AD19" s="73">
        <v>373.29</v>
      </c>
      <c r="AE19" s="73">
        <v>522.1</v>
      </c>
      <c r="AF19" s="73">
        <v>236.66</v>
      </c>
      <c r="AG19" s="73"/>
    </row>
    <row r="20" spans="1:34" ht="15" x14ac:dyDescent="0.25">
      <c r="A20" s="110"/>
      <c r="B20" s="74" t="s">
        <v>126</v>
      </c>
      <c r="C20" s="44" t="s">
        <v>132</v>
      </c>
      <c r="D20" s="45">
        <v>0</v>
      </c>
      <c r="E20" s="45">
        <v>0</v>
      </c>
      <c r="F20" s="45">
        <v>0</v>
      </c>
      <c r="G20" s="45">
        <v>0</v>
      </c>
      <c r="H20" s="45">
        <v>0</v>
      </c>
      <c r="I20" s="45">
        <v>0</v>
      </c>
      <c r="J20" s="45">
        <v>0</v>
      </c>
      <c r="K20" s="45">
        <v>0</v>
      </c>
      <c r="L20" s="45">
        <v>0</v>
      </c>
      <c r="M20" s="45">
        <v>23.4</v>
      </c>
      <c r="N20" s="45">
        <v>50.7</v>
      </c>
      <c r="O20" s="45">
        <v>22.51</v>
      </c>
      <c r="P20" s="45">
        <v>59.248050999643098</v>
      </c>
      <c r="Q20" s="45">
        <v>46.784511612430798</v>
      </c>
      <c r="R20" s="45">
        <v>38.306113041666698</v>
      </c>
      <c r="S20" s="45">
        <v>65.4840051886666</v>
      </c>
      <c r="T20" s="45">
        <v>64.239999999999995</v>
      </c>
      <c r="U20" s="45">
        <v>51.433898037399999</v>
      </c>
      <c r="V20" s="45">
        <v>110.24737291700001</v>
      </c>
      <c r="W20" s="45">
        <v>92.03</v>
      </c>
      <c r="X20" s="45">
        <v>63.89</v>
      </c>
      <c r="Y20" s="45">
        <v>71.3</v>
      </c>
      <c r="Z20" s="45">
        <v>84.291502500000007</v>
      </c>
      <c r="AA20" s="45">
        <v>71.263358333333301</v>
      </c>
      <c r="AB20" s="45">
        <v>70</v>
      </c>
      <c r="AC20" s="45">
        <v>169</v>
      </c>
      <c r="AD20" s="75">
        <v>126</v>
      </c>
      <c r="AE20" s="75">
        <v>226</v>
      </c>
      <c r="AF20" s="75">
        <v>90</v>
      </c>
      <c r="AG20" s="75">
        <v>105.64931166666599</v>
      </c>
      <c r="AH20" s="109" t="s">
        <v>380</v>
      </c>
    </row>
    <row r="21" spans="1:34" ht="15" x14ac:dyDescent="0.25">
      <c r="A21" s="110"/>
      <c r="B21" s="74" t="s">
        <v>128</v>
      </c>
      <c r="C21" s="44" t="s">
        <v>133</v>
      </c>
      <c r="D21" s="45">
        <v>0</v>
      </c>
      <c r="E21" s="45">
        <v>0</v>
      </c>
      <c r="F21" s="45">
        <v>0</v>
      </c>
      <c r="G21" s="45">
        <v>0</v>
      </c>
      <c r="H21" s="45">
        <v>0</v>
      </c>
      <c r="I21" s="45">
        <v>0</v>
      </c>
      <c r="J21" s="45">
        <v>0</v>
      </c>
      <c r="K21" s="45">
        <v>0</v>
      </c>
      <c r="L21" s="45">
        <v>0</v>
      </c>
      <c r="M21" s="45">
        <v>0</v>
      </c>
      <c r="N21" s="45">
        <v>0</v>
      </c>
      <c r="O21" s="45">
        <v>0</v>
      </c>
      <c r="P21" s="45">
        <v>0</v>
      </c>
      <c r="Q21" s="45">
        <v>0</v>
      </c>
      <c r="R21" s="45">
        <v>0</v>
      </c>
      <c r="S21" s="45">
        <v>0</v>
      </c>
      <c r="T21" s="45">
        <v>0</v>
      </c>
      <c r="U21" s="45">
        <v>0</v>
      </c>
      <c r="V21" s="45">
        <v>0</v>
      </c>
      <c r="W21" s="45">
        <v>0</v>
      </c>
      <c r="X21" s="45">
        <v>0</v>
      </c>
      <c r="Y21" s="45">
        <v>0</v>
      </c>
      <c r="Z21" s="45">
        <v>0</v>
      </c>
      <c r="AA21" s="45">
        <v>0</v>
      </c>
      <c r="AB21" s="45">
        <v>0</v>
      </c>
      <c r="AC21" s="45">
        <v>0</v>
      </c>
      <c r="AD21" s="75">
        <v>0</v>
      </c>
      <c r="AE21" s="75">
        <v>0</v>
      </c>
      <c r="AF21" s="75">
        <v>0</v>
      </c>
      <c r="AG21" s="75">
        <v>0</v>
      </c>
      <c r="AH21" s="109" t="s">
        <v>380</v>
      </c>
    </row>
    <row r="22" spans="1:34" x14ac:dyDescent="0.2">
      <c r="A22" s="110" t="s">
        <v>82</v>
      </c>
      <c r="B22" s="72" t="s">
        <v>16</v>
      </c>
      <c r="C22" s="29" t="s">
        <v>134</v>
      </c>
      <c r="D22" s="30">
        <v>0</v>
      </c>
      <c r="E22" s="30">
        <v>0</v>
      </c>
      <c r="F22" s="30">
        <v>0</v>
      </c>
      <c r="G22" s="30">
        <v>0</v>
      </c>
      <c r="H22" s="30">
        <v>0</v>
      </c>
      <c r="I22" s="30">
        <v>0</v>
      </c>
      <c r="J22" s="30">
        <v>0</v>
      </c>
      <c r="K22" s="30">
        <v>0</v>
      </c>
      <c r="L22" s="30">
        <v>0</v>
      </c>
      <c r="M22" s="30">
        <v>278.3</v>
      </c>
      <c r="N22" s="30">
        <v>278.3</v>
      </c>
      <c r="O22" s="30">
        <v>482.68</v>
      </c>
      <c r="P22" s="30">
        <v>350.846743333333</v>
      </c>
      <c r="Q22" s="30">
        <v>279.02523795625001</v>
      </c>
      <c r="R22" s="30">
        <v>151.77562233750001</v>
      </c>
      <c r="S22" s="30">
        <v>269.38869050624999</v>
      </c>
      <c r="T22" s="30">
        <v>271.85000000000002</v>
      </c>
      <c r="U22" s="30">
        <v>439</v>
      </c>
      <c r="V22" s="30">
        <v>335.95041000625002</v>
      </c>
      <c r="W22" s="30">
        <v>239.98</v>
      </c>
      <c r="X22" s="30">
        <v>262.47000000000003</v>
      </c>
      <c r="Y22" s="30">
        <v>232.27</v>
      </c>
      <c r="Z22" s="30">
        <v>228.31</v>
      </c>
      <c r="AA22" s="30">
        <v>211.12</v>
      </c>
      <c r="AB22" s="30">
        <v>270.52999999999997</v>
      </c>
      <c r="AC22" s="30">
        <v>419.62</v>
      </c>
      <c r="AD22" s="73">
        <v>400.84</v>
      </c>
      <c r="AE22" s="73">
        <v>560.62</v>
      </c>
      <c r="AF22" s="73">
        <v>254.13</v>
      </c>
      <c r="AG22" s="73"/>
    </row>
    <row r="23" spans="1:34" ht="15" x14ac:dyDescent="0.25">
      <c r="A23" s="110"/>
      <c r="B23" s="74" t="s">
        <v>126</v>
      </c>
      <c r="C23" s="44" t="s">
        <v>135</v>
      </c>
      <c r="D23" s="45">
        <v>0</v>
      </c>
      <c r="E23" s="45">
        <v>0</v>
      </c>
      <c r="F23" s="45">
        <v>0</v>
      </c>
      <c r="G23" s="45">
        <v>0</v>
      </c>
      <c r="H23" s="45">
        <v>0</v>
      </c>
      <c r="I23" s="45">
        <v>0</v>
      </c>
      <c r="J23" s="45">
        <v>0</v>
      </c>
      <c r="K23" s="45">
        <v>0</v>
      </c>
      <c r="L23" s="45">
        <v>0</v>
      </c>
      <c r="M23" s="45">
        <v>22.3</v>
      </c>
      <c r="N23" s="45">
        <v>42.8</v>
      </c>
      <c r="O23" s="45">
        <v>21.56</v>
      </c>
      <c r="P23" s="45">
        <v>32.377053176100603</v>
      </c>
      <c r="Q23" s="45">
        <v>27.627111857749501</v>
      </c>
      <c r="R23" s="45">
        <v>31.904753603333301</v>
      </c>
      <c r="S23" s="45">
        <v>59.669898070000002</v>
      </c>
      <c r="T23" s="45">
        <v>63.29</v>
      </c>
      <c r="U23" s="45">
        <v>76.843741228400006</v>
      </c>
      <c r="V23" s="45">
        <v>51.2</v>
      </c>
      <c r="W23" s="45">
        <v>45.67</v>
      </c>
      <c r="X23" s="45">
        <v>28.09</v>
      </c>
      <c r="Y23" s="45">
        <v>28.51</v>
      </c>
      <c r="Z23" s="45">
        <v>36.86540875</v>
      </c>
      <c r="AA23" s="45">
        <v>27.117141666666601</v>
      </c>
      <c r="AB23" s="45">
        <v>42</v>
      </c>
      <c r="AC23" s="45">
        <v>79</v>
      </c>
      <c r="AD23" s="75">
        <v>46</v>
      </c>
      <c r="AE23" s="75">
        <v>99</v>
      </c>
      <c r="AF23" s="75">
        <v>37</v>
      </c>
      <c r="AG23" s="75">
        <v>55.962683333333302</v>
      </c>
      <c r="AH23" s="109" t="s">
        <v>380</v>
      </c>
    </row>
    <row r="24" spans="1:34" ht="15" x14ac:dyDescent="0.25">
      <c r="A24" s="110"/>
      <c r="B24" s="74" t="s">
        <v>128</v>
      </c>
      <c r="C24" s="44" t="s">
        <v>136</v>
      </c>
      <c r="D24" s="45">
        <v>0</v>
      </c>
      <c r="E24" s="45">
        <v>0</v>
      </c>
      <c r="F24" s="45">
        <v>0</v>
      </c>
      <c r="G24" s="45">
        <v>0</v>
      </c>
      <c r="H24" s="45">
        <v>0</v>
      </c>
      <c r="I24" s="45">
        <v>0</v>
      </c>
      <c r="J24" s="45">
        <v>0</v>
      </c>
      <c r="K24" s="45">
        <v>0</v>
      </c>
      <c r="L24" s="45">
        <v>0</v>
      </c>
      <c r="M24" s="45">
        <v>7.3</v>
      </c>
      <c r="N24" s="45">
        <v>5.2</v>
      </c>
      <c r="O24" s="45">
        <v>1.01</v>
      </c>
      <c r="P24" s="45">
        <v>2.62715797032712</v>
      </c>
      <c r="Q24" s="45">
        <v>2.3710812006562501</v>
      </c>
      <c r="R24" s="45">
        <v>6.3968522999999999</v>
      </c>
      <c r="S24" s="45">
        <v>3.5751774666666698</v>
      </c>
      <c r="T24" s="45">
        <v>4.8499999999999996</v>
      </c>
      <c r="U24" s="45">
        <v>12.528625071800001</v>
      </c>
      <c r="V24" s="45">
        <v>14.6752583333</v>
      </c>
      <c r="W24" s="45">
        <v>4.75</v>
      </c>
      <c r="X24" s="45">
        <v>2.5099999999999998</v>
      </c>
      <c r="Y24" s="45">
        <v>2.2999999999999998</v>
      </c>
      <c r="Z24" s="45">
        <v>1.97085</v>
      </c>
      <c r="AA24" s="45">
        <v>1.4910000000000001</v>
      </c>
      <c r="AB24" s="45">
        <v>2</v>
      </c>
      <c r="AC24" s="45">
        <v>5</v>
      </c>
      <c r="AD24" s="75">
        <v>2</v>
      </c>
      <c r="AE24" s="75">
        <v>6</v>
      </c>
      <c r="AF24" s="75">
        <v>2</v>
      </c>
      <c r="AG24" s="75">
        <v>3.9327000000000001</v>
      </c>
      <c r="AH24" s="109" t="s">
        <v>380</v>
      </c>
    </row>
    <row r="25" spans="1:34" x14ac:dyDescent="0.2">
      <c r="A25" s="110" t="s">
        <v>92</v>
      </c>
      <c r="B25" s="72" t="s">
        <v>16</v>
      </c>
      <c r="C25" s="29" t="s">
        <v>137</v>
      </c>
      <c r="D25" s="30">
        <v>0</v>
      </c>
      <c r="E25" s="30">
        <v>0</v>
      </c>
      <c r="F25" s="30">
        <v>0</v>
      </c>
      <c r="G25" s="30">
        <v>0</v>
      </c>
      <c r="H25" s="30">
        <v>0</v>
      </c>
      <c r="I25" s="30">
        <v>0</v>
      </c>
      <c r="J25" s="30">
        <v>0</v>
      </c>
      <c r="K25" s="30">
        <v>0</v>
      </c>
      <c r="L25" s="30">
        <v>0</v>
      </c>
      <c r="M25" s="30">
        <v>371.1</v>
      </c>
      <c r="N25" s="30">
        <v>371.1</v>
      </c>
      <c r="O25" s="30">
        <v>333.4</v>
      </c>
      <c r="P25" s="30">
        <v>260.46185208333299</v>
      </c>
      <c r="Q25" s="30">
        <v>113.641319446667</v>
      </c>
      <c r="R25" s="30">
        <v>90.393636499166604</v>
      </c>
      <c r="S25" s="30">
        <v>217.14660706999999</v>
      </c>
      <c r="T25" s="30">
        <v>137.22999999999999</v>
      </c>
      <c r="U25" s="30">
        <v>442</v>
      </c>
      <c r="V25" s="30">
        <v>294.20778677250001</v>
      </c>
      <c r="W25" s="30">
        <v>292.97000000000003</v>
      </c>
      <c r="X25" s="30">
        <v>226.26</v>
      </c>
      <c r="Y25" s="30">
        <v>257.79000000000002</v>
      </c>
      <c r="Z25" s="30">
        <v>226.94</v>
      </c>
      <c r="AA25" s="30">
        <v>140.6</v>
      </c>
      <c r="AB25" s="30">
        <v>193.55</v>
      </c>
      <c r="AC25" s="30">
        <v>333.31</v>
      </c>
      <c r="AD25" s="73">
        <v>270.39</v>
      </c>
      <c r="AE25" s="73">
        <v>410.15</v>
      </c>
      <c r="AF25" s="73">
        <v>207.98</v>
      </c>
      <c r="AG25" s="73"/>
    </row>
    <row r="26" spans="1:34" ht="15" x14ac:dyDescent="0.25">
      <c r="A26" s="110"/>
      <c r="B26" s="74" t="s">
        <v>138</v>
      </c>
      <c r="C26" s="44" t="s">
        <v>139</v>
      </c>
      <c r="D26" s="45">
        <v>0</v>
      </c>
      <c r="E26" s="45">
        <v>0</v>
      </c>
      <c r="F26" s="45">
        <v>0</v>
      </c>
      <c r="G26" s="45">
        <v>0</v>
      </c>
      <c r="H26" s="45">
        <v>0</v>
      </c>
      <c r="I26" s="45">
        <v>0</v>
      </c>
      <c r="J26" s="45">
        <v>0</v>
      </c>
      <c r="K26" s="45">
        <v>0</v>
      </c>
      <c r="L26" s="45">
        <v>0</v>
      </c>
      <c r="M26" s="45">
        <v>17.399999999999999</v>
      </c>
      <c r="N26" s="45">
        <v>21.2</v>
      </c>
      <c r="O26" s="45">
        <v>10.88</v>
      </c>
      <c r="P26" s="45">
        <v>43.702571580852897</v>
      </c>
      <c r="Q26" s="45">
        <v>39.442754134343701</v>
      </c>
      <c r="R26" s="45">
        <v>24.673409670000002</v>
      </c>
      <c r="S26" s="45">
        <v>16.84979362</v>
      </c>
      <c r="T26" s="45">
        <v>22.85</v>
      </c>
      <c r="U26" s="45">
        <v>57.720935400400002</v>
      </c>
      <c r="V26" s="45">
        <v>26.93</v>
      </c>
      <c r="W26" s="45">
        <v>20.6</v>
      </c>
      <c r="X26" s="45">
        <v>10.88</v>
      </c>
      <c r="Y26" s="45">
        <v>11.13</v>
      </c>
      <c r="Z26" s="45">
        <v>9.5476733330000005</v>
      </c>
      <c r="AA26" s="45">
        <v>7.2230666666666599</v>
      </c>
      <c r="AB26" s="45">
        <v>13</v>
      </c>
      <c r="AC26" s="45">
        <v>26</v>
      </c>
      <c r="AD26" s="75">
        <v>12</v>
      </c>
      <c r="AE26" s="75">
        <v>33</v>
      </c>
      <c r="AF26" s="75">
        <v>11</v>
      </c>
      <c r="AG26" s="75">
        <v>22.328996666666601</v>
      </c>
      <c r="AH26" s="109" t="s">
        <v>380</v>
      </c>
    </row>
    <row r="27" spans="1:34" ht="15" x14ac:dyDescent="0.25">
      <c r="A27" s="110" t="s">
        <v>99</v>
      </c>
      <c r="B27" s="72" t="s">
        <v>16</v>
      </c>
      <c r="C27" s="29" t="s">
        <v>140</v>
      </c>
      <c r="D27" s="30">
        <v>0</v>
      </c>
      <c r="E27" s="30">
        <v>0</v>
      </c>
      <c r="F27" s="30">
        <v>0</v>
      </c>
      <c r="G27" s="30">
        <v>0</v>
      </c>
      <c r="H27" s="30">
        <v>0</v>
      </c>
      <c r="I27" s="30">
        <v>0</v>
      </c>
      <c r="J27" s="30">
        <v>0</v>
      </c>
      <c r="K27" s="30">
        <v>0</v>
      </c>
      <c r="L27" s="30">
        <v>0</v>
      </c>
      <c r="M27" s="30">
        <v>147.9</v>
      </c>
      <c r="N27" s="30">
        <v>147.9</v>
      </c>
      <c r="O27" s="30">
        <v>122.42</v>
      </c>
      <c r="P27" s="30">
        <v>83.637765000000002</v>
      </c>
      <c r="Q27" s="30">
        <v>83.532442850625003</v>
      </c>
      <c r="R27" s="30">
        <v>64.188639028875002</v>
      </c>
      <c r="S27" s="30">
        <v>85.151846952499994</v>
      </c>
      <c r="T27" s="30">
        <v>80.45</v>
      </c>
      <c r="U27" s="30">
        <v>150</v>
      </c>
      <c r="V27" s="30">
        <v>145.03487895687499</v>
      </c>
      <c r="W27" s="30">
        <v>110.67</v>
      </c>
      <c r="X27" s="30">
        <v>63.21</v>
      </c>
      <c r="Y27" s="30">
        <v>81.13</v>
      </c>
      <c r="Z27" s="30">
        <v>70.260000000000005</v>
      </c>
      <c r="AA27" s="30">
        <v>49.92</v>
      </c>
      <c r="AB27" s="30">
        <v>75.69</v>
      </c>
      <c r="AC27" s="30">
        <v>118.52</v>
      </c>
      <c r="AD27" s="73">
        <v>77.930000000000007</v>
      </c>
      <c r="AE27" s="73">
        <v>135.35</v>
      </c>
      <c r="AF27" s="73">
        <v>61.41</v>
      </c>
      <c r="AG27" s="73"/>
      <c r="AH27" s="109"/>
    </row>
    <row r="28" spans="1:34" ht="15" x14ac:dyDescent="0.25">
      <c r="A28" s="110"/>
      <c r="B28" s="74" t="s">
        <v>141</v>
      </c>
      <c r="C28" s="44" t="s">
        <v>142</v>
      </c>
      <c r="D28" s="45">
        <v>0</v>
      </c>
      <c r="E28" s="45">
        <v>0</v>
      </c>
      <c r="F28" s="45">
        <v>0</v>
      </c>
      <c r="G28" s="45">
        <v>0</v>
      </c>
      <c r="H28" s="45">
        <v>0</v>
      </c>
      <c r="I28" s="45">
        <v>0</v>
      </c>
      <c r="J28" s="45">
        <v>0</v>
      </c>
      <c r="K28" s="45">
        <v>0</v>
      </c>
      <c r="L28" s="45">
        <v>0</v>
      </c>
      <c r="M28" s="45">
        <v>2331.1999999999998</v>
      </c>
      <c r="N28" s="45">
        <v>1891</v>
      </c>
      <c r="O28" s="45">
        <v>830</v>
      </c>
      <c r="P28" s="45">
        <v>1524.4494421115201</v>
      </c>
      <c r="Q28" s="45">
        <v>1287.0016027156701</v>
      </c>
      <c r="R28" s="45">
        <v>1269.18427775183</v>
      </c>
      <c r="S28" s="45">
        <v>1866.6407900213801</v>
      </c>
      <c r="T28" s="45">
        <v>2126.61</v>
      </c>
      <c r="U28" s="45">
        <v>2149.1688224</v>
      </c>
      <c r="V28" s="45">
        <v>1477.21361854</v>
      </c>
      <c r="W28" s="45">
        <v>1159.43</v>
      </c>
      <c r="X28" s="45">
        <v>687.62</v>
      </c>
      <c r="Y28" s="45">
        <v>732.87</v>
      </c>
      <c r="Z28" s="45">
        <v>917.02710890000003</v>
      </c>
      <c r="AA28" s="45">
        <v>632.43047149999802</v>
      </c>
      <c r="AB28" s="45">
        <v>536</v>
      </c>
      <c r="AC28" s="45">
        <v>1478</v>
      </c>
      <c r="AD28" s="75">
        <v>983</v>
      </c>
      <c r="AE28" s="75">
        <v>1934</v>
      </c>
      <c r="AF28" s="75">
        <v>757</v>
      </c>
      <c r="AG28" s="75">
        <v>1098.72240849999</v>
      </c>
      <c r="AH28" s="109" t="s">
        <v>380</v>
      </c>
    </row>
    <row r="29" spans="1:34" ht="15" x14ac:dyDescent="0.25">
      <c r="A29" s="110"/>
      <c r="B29" s="74" t="s">
        <v>143</v>
      </c>
      <c r="C29" s="44" t="s">
        <v>144</v>
      </c>
      <c r="D29" s="45">
        <v>0</v>
      </c>
      <c r="E29" s="45">
        <v>0</v>
      </c>
      <c r="F29" s="45">
        <v>0</v>
      </c>
      <c r="G29" s="45">
        <v>0</v>
      </c>
      <c r="H29" s="45">
        <v>0</v>
      </c>
      <c r="I29" s="45">
        <v>0</v>
      </c>
      <c r="J29" s="45">
        <v>0</v>
      </c>
      <c r="K29" s="45">
        <v>0</v>
      </c>
      <c r="L29" s="45">
        <v>0</v>
      </c>
      <c r="M29" s="45">
        <v>340</v>
      </c>
      <c r="N29" s="45">
        <v>137</v>
      </c>
      <c r="O29" s="45">
        <v>115</v>
      </c>
      <c r="P29" s="45">
        <v>163.24372914037599</v>
      </c>
      <c r="Q29" s="45">
        <v>147.331885505754</v>
      </c>
      <c r="R29" s="45">
        <v>209.22550061999999</v>
      </c>
      <c r="S29" s="45">
        <v>179.705286982833</v>
      </c>
      <c r="T29" s="45">
        <v>244</v>
      </c>
      <c r="U29" s="45">
        <v>299.23940904099999</v>
      </c>
      <c r="V29" s="45">
        <v>49.769437500000002</v>
      </c>
      <c r="W29" s="45">
        <v>67</v>
      </c>
      <c r="X29" s="45">
        <v>14</v>
      </c>
      <c r="Y29" s="45">
        <v>33.729999999999997</v>
      </c>
      <c r="Z29" s="45">
        <v>93.334166670000002</v>
      </c>
      <c r="AA29" s="45">
        <v>-8.82</v>
      </c>
      <c r="AB29" s="45">
        <v>-6</v>
      </c>
      <c r="AC29" s="45">
        <v>84</v>
      </c>
      <c r="AD29" s="75">
        <v>51</v>
      </c>
      <c r="AE29" s="75">
        <v>95</v>
      </c>
      <c r="AF29" s="75">
        <v>78</v>
      </c>
      <c r="AG29" s="75">
        <v>96.980399999999904</v>
      </c>
      <c r="AH29" s="109" t="s">
        <v>380</v>
      </c>
    </row>
  </sheetData>
  <sheetProtection selectLockedCells="1" selectUnlockedCells="1"/>
  <mergeCells count="9">
    <mergeCell ref="A22:A24"/>
    <mergeCell ref="A25:A26"/>
    <mergeCell ref="A27:A29"/>
    <mergeCell ref="A3:A5"/>
    <mergeCell ref="A6:A7"/>
    <mergeCell ref="A9:A11"/>
    <mergeCell ref="A13:A14"/>
    <mergeCell ref="A16:A17"/>
    <mergeCell ref="A18:A21"/>
  </mergeCells>
  <pageMargins left="0.78749999999999998" right="0.78749999999999998" top="1.0249999999999999" bottom="1.0249999999999999" header="0.78749999999999998" footer="0.78749999999999998"/>
  <pageSetup paperSize="9" firstPageNumber="0" orientation="portrait" horizontalDpi="300" verticalDpi="300"/>
  <headerFooter alignWithMargins="0">
    <oddHeader>&amp;C&amp;A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91F375-EF7C-4DF4-89D8-730D014C5F33}">
  <dimension ref="A1:AG33"/>
  <sheetViews>
    <sheetView workbookViewId="0">
      <pane xSplit="2" ySplit="1" topLeftCell="S2" activePane="bottomRight" state="frozen"/>
      <selection pane="topRight" activeCell="S1" sqref="S1"/>
      <selection pane="bottomLeft" activeCell="A2" sqref="A2"/>
      <selection pane="bottomRight" activeCell="AG1" sqref="AG1"/>
    </sheetView>
  </sheetViews>
  <sheetFormatPr defaultColWidth="11.28515625" defaultRowHeight="12.75" x14ac:dyDescent="0.2"/>
  <cols>
    <col min="1" max="1" width="52.28515625" customWidth="1"/>
    <col min="2" max="2" width="9.28515625" customWidth="1"/>
    <col min="3" max="7" width="7.28515625" style="1" customWidth="1"/>
    <col min="8" max="8" width="6.28515625" style="1" customWidth="1"/>
    <col min="9" max="9" width="7.28515625" style="1" customWidth="1"/>
    <col min="10" max="14" width="6.28515625" style="1" customWidth="1"/>
    <col min="15" max="20" width="7.28515625" style="1" customWidth="1"/>
    <col min="21" max="22" width="6.28515625" style="1" customWidth="1"/>
    <col min="23" max="23" width="7.28515625" style="1" customWidth="1"/>
    <col min="24" max="24" width="6.28515625" style="1" customWidth="1"/>
    <col min="25" max="28" width="7.28515625" style="1" customWidth="1"/>
    <col min="29" max="32" width="7.28515625" customWidth="1"/>
    <col min="33" max="33" width="35.42578125" customWidth="1"/>
  </cols>
  <sheetData>
    <row r="1" spans="1:33" ht="15" x14ac:dyDescent="0.25">
      <c r="A1" s="4" t="s">
        <v>145</v>
      </c>
      <c r="B1" s="3" t="s">
        <v>3</v>
      </c>
      <c r="C1" s="6">
        <v>1995</v>
      </c>
      <c r="D1" s="6">
        <f t="shared" ref="D1:AF1" si="0">C1+1</f>
        <v>1996</v>
      </c>
      <c r="E1" s="6">
        <f t="shared" si="0"/>
        <v>1997</v>
      </c>
      <c r="F1" s="6">
        <f t="shared" si="0"/>
        <v>1998</v>
      </c>
      <c r="G1" s="6">
        <f t="shared" si="0"/>
        <v>1999</v>
      </c>
      <c r="H1" s="6">
        <f t="shared" si="0"/>
        <v>2000</v>
      </c>
      <c r="I1" s="6">
        <f t="shared" si="0"/>
        <v>2001</v>
      </c>
      <c r="J1" s="6">
        <f t="shared" si="0"/>
        <v>2002</v>
      </c>
      <c r="K1" s="6">
        <f t="shared" si="0"/>
        <v>2003</v>
      </c>
      <c r="L1" s="6">
        <f t="shared" si="0"/>
        <v>2004</v>
      </c>
      <c r="M1" s="6">
        <f t="shared" si="0"/>
        <v>2005</v>
      </c>
      <c r="N1" s="6">
        <f t="shared" si="0"/>
        <v>2006</v>
      </c>
      <c r="O1" s="6">
        <f t="shared" si="0"/>
        <v>2007</v>
      </c>
      <c r="P1" s="6">
        <f t="shared" si="0"/>
        <v>2008</v>
      </c>
      <c r="Q1" s="6">
        <f t="shared" si="0"/>
        <v>2009</v>
      </c>
      <c r="R1" s="6">
        <f t="shared" si="0"/>
        <v>2010</v>
      </c>
      <c r="S1" s="6">
        <f t="shared" si="0"/>
        <v>2011</v>
      </c>
      <c r="T1" s="6">
        <f t="shared" si="0"/>
        <v>2012</v>
      </c>
      <c r="U1" s="6">
        <f t="shared" si="0"/>
        <v>2013</v>
      </c>
      <c r="V1" s="6">
        <f t="shared" si="0"/>
        <v>2014</v>
      </c>
      <c r="W1" s="6">
        <f t="shared" si="0"/>
        <v>2015</v>
      </c>
      <c r="X1" s="6">
        <f t="shared" si="0"/>
        <v>2016</v>
      </c>
      <c r="Y1" s="6">
        <f t="shared" si="0"/>
        <v>2017</v>
      </c>
      <c r="Z1" s="6">
        <f t="shared" si="0"/>
        <v>2018</v>
      </c>
      <c r="AA1" s="6">
        <f t="shared" si="0"/>
        <v>2019</v>
      </c>
      <c r="AB1" s="6">
        <f t="shared" si="0"/>
        <v>2020</v>
      </c>
      <c r="AC1" s="7">
        <f t="shared" si="0"/>
        <v>2021</v>
      </c>
      <c r="AD1" s="7">
        <f t="shared" si="0"/>
        <v>2022</v>
      </c>
      <c r="AE1" s="7">
        <f t="shared" si="0"/>
        <v>2023</v>
      </c>
      <c r="AF1" s="7">
        <f t="shared" si="0"/>
        <v>2024</v>
      </c>
      <c r="AG1" s="108" t="s">
        <v>378</v>
      </c>
    </row>
    <row r="2" spans="1:33" ht="25.5" x14ac:dyDescent="0.2">
      <c r="A2" s="76" t="s">
        <v>146</v>
      </c>
      <c r="B2" s="69" t="s">
        <v>147</v>
      </c>
      <c r="C2" s="1">
        <v>29133</v>
      </c>
      <c r="D2" s="1">
        <v>25548</v>
      </c>
      <c r="E2" s="1">
        <v>22232</v>
      </c>
      <c r="F2" s="1">
        <v>20747.46</v>
      </c>
      <c r="G2" s="1">
        <v>21588.12</v>
      </c>
      <c r="H2" s="1">
        <v>19435</v>
      </c>
      <c r="I2" s="1">
        <v>19751.57</v>
      </c>
      <c r="J2" s="1">
        <v>15903.94</v>
      </c>
      <c r="K2" s="1">
        <v>17700</v>
      </c>
      <c r="L2" s="1">
        <v>19759</v>
      </c>
      <c r="M2" s="1">
        <v>21060</v>
      </c>
      <c r="N2" s="1">
        <v>17608</v>
      </c>
      <c r="O2" s="1">
        <v>20333.15728743</v>
      </c>
      <c r="P2" s="1">
        <v>21637.686229899999</v>
      </c>
      <c r="Q2" s="1">
        <v>24405.025108620001</v>
      </c>
      <c r="R2" s="1">
        <v>20417.653156290002</v>
      </c>
      <c r="S2" s="1">
        <v>19722</v>
      </c>
      <c r="T2" s="1">
        <v>14376</v>
      </c>
      <c r="U2" s="1">
        <v>18433.190320739999</v>
      </c>
      <c r="V2" s="1">
        <v>26707</v>
      </c>
      <c r="W2" s="1">
        <v>27895</v>
      </c>
      <c r="X2" s="1">
        <v>28091</v>
      </c>
      <c r="Y2" s="1">
        <v>26046</v>
      </c>
      <c r="Z2" s="1">
        <v>32580</v>
      </c>
      <c r="AA2" s="1">
        <v>25436</v>
      </c>
      <c r="AB2" s="1">
        <v>22984</v>
      </c>
      <c r="AC2" s="77">
        <v>25846</v>
      </c>
      <c r="AD2" s="77">
        <v>21129</v>
      </c>
      <c r="AE2" s="77">
        <v>28618</v>
      </c>
      <c r="AF2" s="77"/>
    </row>
    <row r="3" spans="1:33" x14ac:dyDescent="0.2">
      <c r="A3" s="76" t="s">
        <v>148</v>
      </c>
      <c r="B3" s="69" t="s">
        <v>149</v>
      </c>
      <c r="C3" s="1">
        <v>6440</v>
      </c>
      <c r="D3" s="1">
        <v>5667</v>
      </c>
      <c r="E3" s="1">
        <v>2949.7</v>
      </c>
      <c r="F3" s="1">
        <v>2699.35</v>
      </c>
      <c r="G3" s="1">
        <v>6805.16</v>
      </c>
      <c r="H3" s="1">
        <v>3630.86</v>
      </c>
      <c r="I3" s="1">
        <v>552.74</v>
      </c>
      <c r="J3" s="1">
        <v>230.99</v>
      </c>
      <c r="K3" s="1">
        <v>1060</v>
      </c>
      <c r="L3" s="1">
        <v>341</v>
      </c>
      <c r="M3" s="1">
        <v>1151</v>
      </c>
      <c r="N3" s="1">
        <v>404</v>
      </c>
      <c r="O3" s="1">
        <v>1307.9206780510001</v>
      </c>
      <c r="P3" s="1">
        <v>1567.4777061970001</v>
      </c>
      <c r="Q3" s="1">
        <v>779.36529932300004</v>
      </c>
      <c r="R3" s="1">
        <v>2357.771931281</v>
      </c>
      <c r="S3" s="1">
        <v>1074</v>
      </c>
      <c r="T3" s="1">
        <v>494</v>
      </c>
      <c r="U3" s="1">
        <v>91.180166467000006</v>
      </c>
      <c r="V3" s="1">
        <v>0</v>
      </c>
      <c r="W3" s="1">
        <v>142</v>
      </c>
      <c r="X3" s="1">
        <v>397</v>
      </c>
      <c r="Y3" s="1">
        <v>646</v>
      </c>
      <c r="Z3" s="1">
        <v>821</v>
      </c>
      <c r="AA3" s="1">
        <v>1113</v>
      </c>
      <c r="AB3" s="1">
        <v>1657</v>
      </c>
      <c r="AC3" s="77">
        <v>1635</v>
      </c>
      <c r="AD3" s="77">
        <v>982</v>
      </c>
      <c r="AE3" s="77">
        <v>1678</v>
      </c>
      <c r="AF3" s="77"/>
    </row>
    <row r="4" spans="1:33" x14ac:dyDescent="0.2">
      <c r="A4" s="76" t="s">
        <v>150</v>
      </c>
      <c r="B4" s="69" t="s">
        <v>151</v>
      </c>
      <c r="C4" s="1">
        <v>3160.2</v>
      </c>
      <c r="D4" s="1">
        <v>3179</v>
      </c>
      <c r="E4" s="1">
        <v>2419</v>
      </c>
      <c r="F4" s="1">
        <v>1909.72</v>
      </c>
      <c r="G4" s="1">
        <v>3138.32</v>
      </c>
      <c r="H4" s="1">
        <v>2255.0100000000002</v>
      </c>
      <c r="I4" s="1">
        <v>2998.78</v>
      </c>
      <c r="J4" s="1">
        <v>2049.41</v>
      </c>
      <c r="K4" s="1">
        <v>2090</v>
      </c>
      <c r="L4" s="1">
        <v>2276</v>
      </c>
      <c r="M4" s="1">
        <v>2227</v>
      </c>
      <c r="N4" s="1">
        <v>1731</v>
      </c>
      <c r="O4" s="1">
        <v>2006.856224269</v>
      </c>
      <c r="P4" s="1">
        <v>2189.6330861340002</v>
      </c>
      <c r="Q4" s="1">
        <v>2353.1901130400001</v>
      </c>
      <c r="R4" s="1">
        <v>2373.9173860350002</v>
      </c>
      <c r="S4" s="1">
        <v>1972</v>
      </c>
      <c r="T4" s="1">
        <v>1045</v>
      </c>
      <c r="U4" s="1">
        <v>1268.4694378720001</v>
      </c>
      <c r="V4" s="1">
        <v>1463</v>
      </c>
      <c r="W4" s="1">
        <v>1623</v>
      </c>
      <c r="X4" s="1">
        <v>1536</v>
      </c>
      <c r="Y4" s="1">
        <v>1282</v>
      </c>
      <c r="Z4" s="1">
        <v>1858</v>
      </c>
      <c r="AA4" s="1">
        <v>1355</v>
      </c>
      <c r="AB4" s="1">
        <v>2143</v>
      </c>
      <c r="AC4" s="77">
        <v>1583</v>
      </c>
      <c r="AD4" s="77">
        <v>1030</v>
      </c>
      <c r="AE4" s="77">
        <v>1601</v>
      </c>
      <c r="AF4" s="77"/>
    </row>
    <row r="5" spans="1:33" x14ac:dyDescent="0.2">
      <c r="A5" s="76" t="s">
        <v>152</v>
      </c>
      <c r="B5" s="69" t="s">
        <v>153</v>
      </c>
      <c r="C5" s="1">
        <v>7327</v>
      </c>
      <c r="D5" s="1">
        <v>6811</v>
      </c>
      <c r="E5" s="1">
        <v>6608</v>
      </c>
      <c r="F5" s="1">
        <v>6335</v>
      </c>
      <c r="G5" s="1">
        <v>6292.39</v>
      </c>
      <c r="H5" s="1">
        <v>5609.26</v>
      </c>
      <c r="I5" s="1">
        <v>5658.13</v>
      </c>
      <c r="J5" s="1">
        <v>6316.22</v>
      </c>
      <c r="K5" s="1">
        <v>4710</v>
      </c>
      <c r="L5" s="1">
        <v>5419</v>
      </c>
      <c r="M5" s="1">
        <v>5466</v>
      </c>
      <c r="N5" s="1">
        <v>5355</v>
      </c>
      <c r="O5" s="1">
        <v>4764.4959293100001</v>
      </c>
      <c r="P5" s="1">
        <v>4851.7686577100003</v>
      </c>
      <c r="Q5" s="1">
        <v>4915.8347742400001</v>
      </c>
      <c r="R5" s="1">
        <v>5253.2232083500103</v>
      </c>
      <c r="S5" s="1">
        <v>4345</v>
      </c>
      <c r="T5" s="1">
        <v>4173</v>
      </c>
      <c r="U5" s="1">
        <v>19724.430006840001</v>
      </c>
      <c r="V5" s="1">
        <v>23088</v>
      </c>
      <c r="W5" s="1">
        <v>5644</v>
      </c>
      <c r="X5" s="1">
        <v>4613</v>
      </c>
      <c r="Y5" s="1">
        <v>8686</v>
      </c>
      <c r="Z5" s="1">
        <v>4095</v>
      </c>
      <c r="AA5" s="1">
        <v>3748</v>
      </c>
      <c r="AB5" s="1">
        <v>4049</v>
      </c>
      <c r="AC5" s="77">
        <v>3583</v>
      </c>
      <c r="AD5" s="77">
        <v>2955</v>
      </c>
      <c r="AE5" s="77">
        <v>3963</v>
      </c>
      <c r="AF5" s="77"/>
    </row>
    <row r="6" spans="1:33" x14ac:dyDescent="0.2">
      <c r="A6" s="76" t="s">
        <v>154</v>
      </c>
      <c r="B6" s="69" t="s">
        <v>155</v>
      </c>
      <c r="C6" s="1">
        <v>15639.4</v>
      </c>
      <c r="D6" s="1">
        <v>15944</v>
      </c>
      <c r="E6" s="1">
        <v>10276</v>
      </c>
      <c r="F6" s="1">
        <v>9967</v>
      </c>
      <c r="G6" s="1">
        <v>9005.2800000000007</v>
      </c>
      <c r="H6" s="1">
        <v>4854.6499999999996</v>
      </c>
      <c r="I6" s="1">
        <v>3097.08</v>
      </c>
      <c r="J6" s="1">
        <v>1579.15</v>
      </c>
      <c r="K6" s="1">
        <v>905.35871999999995</v>
      </c>
      <c r="L6" s="1">
        <v>0</v>
      </c>
      <c r="M6" s="1">
        <v>0</v>
      </c>
      <c r="N6" s="1">
        <v>0</v>
      </c>
      <c r="O6" s="1">
        <v>673.76529795900001</v>
      </c>
      <c r="P6" s="1">
        <v>1397.3355552390001</v>
      </c>
      <c r="Q6" s="1">
        <v>8406.6844061070005</v>
      </c>
      <c r="R6" s="1">
        <v>12755.623305256</v>
      </c>
      <c r="S6" s="1">
        <v>9916</v>
      </c>
      <c r="T6" s="1">
        <v>6441</v>
      </c>
      <c r="U6" s="1">
        <v>0</v>
      </c>
      <c r="V6" s="1">
        <v>0</v>
      </c>
      <c r="W6" s="1">
        <v>4819</v>
      </c>
      <c r="X6" s="1">
        <v>3898</v>
      </c>
      <c r="Y6" s="1">
        <v>2385</v>
      </c>
      <c r="Z6" s="1">
        <v>1970</v>
      </c>
      <c r="AA6" s="1">
        <v>2385</v>
      </c>
      <c r="AB6" s="1">
        <v>7229</v>
      </c>
      <c r="AC6" s="77">
        <v>321</v>
      </c>
      <c r="AD6" s="77">
        <v>0</v>
      </c>
      <c r="AE6" s="77">
        <v>48</v>
      </c>
      <c r="AF6" s="77"/>
    </row>
    <row r="7" spans="1:33" x14ac:dyDescent="0.2">
      <c r="A7" s="76" t="s">
        <v>156</v>
      </c>
      <c r="B7" s="69" t="s">
        <v>157</v>
      </c>
      <c r="C7" s="1">
        <v>35491</v>
      </c>
      <c r="D7" s="1">
        <v>38281</v>
      </c>
      <c r="E7" s="1">
        <v>29992</v>
      </c>
      <c r="F7" s="1">
        <v>27127.83</v>
      </c>
      <c r="G7" s="1">
        <v>31702.73</v>
      </c>
      <c r="H7" s="1">
        <v>21496.639999999999</v>
      </c>
      <c r="I7" s="1">
        <v>20877.689999999999</v>
      </c>
      <c r="J7" s="1">
        <v>12266.34</v>
      </c>
      <c r="K7" s="1">
        <v>13360</v>
      </c>
      <c r="L7" s="1">
        <v>19926</v>
      </c>
      <c r="M7" s="1">
        <v>23235</v>
      </c>
      <c r="N7" s="1">
        <v>22606</v>
      </c>
      <c r="O7" s="1">
        <v>44909.752646200002</v>
      </c>
      <c r="P7" s="1">
        <v>33173.554147499999</v>
      </c>
      <c r="Q7" s="1">
        <v>27521.653248049999</v>
      </c>
      <c r="R7" s="1">
        <v>33840</v>
      </c>
      <c r="S7" s="1">
        <v>31148</v>
      </c>
      <c r="T7" s="1">
        <v>16825</v>
      </c>
      <c r="U7" s="1">
        <v>22287.27301515</v>
      </c>
      <c r="V7" s="1">
        <v>31021</v>
      </c>
      <c r="W7" s="1">
        <v>19213</v>
      </c>
      <c r="X7" s="1">
        <v>18852</v>
      </c>
      <c r="Y7" s="1">
        <v>27490</v>
      </c>
      <c r="Z7" s="1">
        <v>25906</v>
      </c>
      <c r="AA7" s="1">
        <v>27267</v>
      </c>
      <c r="AB7" s="1">
        <v>19122</v>
      </c>
      <c r="AC7" s="77">
        <v>16678</v>
      </c>
      <c r="AD7" s="77">
        <v>10761</v>
      </c>
      <c r="AE7" s="77">
        <v>30628</v>
      </c>
      <c r="AF7" s="77"/>
    </row>
    <row r="8" spans="1:33" x14ac:dyDescent="0.2">
      <c r="A8" s="76" t="s">
        <v>158</v>
      </c>
      <c r="B8" s="69" t="s">
        <v>159</v>
      </c>
      <c r="C8" s="1">
        <v>4448</v>
      </c>
      <c r="D8" s="1">
        <v>7568</v>
      </c>
      <c r="E8" s="1">
        <v>4551</v>
      </c>
      <c r="F8" s="1">
        <v>4146.8599999999997</v>
      </c>
      <c r="G8" s="1">
        <v>4944.3500000000004</v>
      </c>
      <c r="H8" s="1">
        <v>2870.41</v>
      </c>
      <c r="I8" s="1">
        <v>2589.04</v>
      </c>
      <c r="J8" s="1">
        <v>2007.41</v>
      </c>
      <c r="K8" s="1">
        <v>1100</v>
      </c>
      <c r="L8" s="1">
        <v>1201</v>
      </c>
      <c r="M8" s="1">
        <v>1911</v>
      </c>
      <c r="N8" s="1">
        <v>1714</v>
      </c>
      <c r="O8" s="1">
        <v>4312.3041879319999</v>
      </c>
      <c r="P8" s="1">
        <v>2528.3504458809898</v>
      </c>
      <c r="Q8" s="1">
        <v>1874.162007679</v>
      </c>
      <c r="R8" s="1">
        <v>3435.9669865300002</v>
      </c>
      <c r="S8" s="1">
        <v>2389</v>
      </c>
      <c r="T8" s="1">
        <v>4658</v>
      </c>
      <c r="U8" s="1">
        <v>1158.604973643</v>
      </c>
      <c r="V8" s="1">
        <v>1232</v>
      </c>
      <c r="W8" s="1">
        <v>2454</v>
      </c>
      <c r="X8" s="1">
        <v>3280</v>
      </c>
      <c r="Y8" s="1">
        <v>2392</v>
      </c>
      <c r="Z8" s="1">
        <v>3911</v>
      </c>
      <c r="AA8" s="1">
        <v>3284</v>
      </c>
      <c r="AB8" s="1">
        <v>2492</v>
      </c>
      <c r="AC8" s="77">
        <v>1999</v>
      </c>
      <c r="AD8" s="77">
        <v>992</v>
      </c>
      <c r="AE8" s="77">
        <v>7130</v>
      </c>
      <c r="AF8" s="77"/>
    </row>
    <row r="9" spans="1:33" x14ac:dyDescent="0.2">
      <c r="A9" s="76" t="s">
        <v>160</v>
      </c>
      <c r="B9" s="69" t="s">
        <v>161</v>
      </c>
      <c r="C9" s="1">
        <v>6141</v>
      </c>
      <c r="D9" s="1">
        <v>7472</v>
      </c>
      <c r="E9" s="1">
        <v>7445</v>
      </c>
      <c r="F9" s="1">
        <v>6006.34</v>
      </c>
      <c r="G9" s="1">
        <v>6259.04</v>
      </c>
      <c r="H9" s="1">
        <v>9264.8799999999992</v>
      </c>
      <c r="I9" s="1">
        <v>12044.98</v>
      </c>
      <c r="J9" s="1">
        <v>8452.7900000000009</v>
      </c>
      <c r="K9" s="1">
        <v>3970</v>
      </c>
      <c r="L9" s="1">
        <v>3555</v>
      </c>
      <c r="M9" s="1">
        <v>3791</v>
      </c>
      <c r="N9" s="1">
        <v>10018</v>
      </c>
      <c r="O9" s="1">
        <v>6453.2232238500001</v>
      </c>
      <c r="P9" s="1">
        <v>12410.638176832999</v>
      </c>
      <c r="Q9" s="1">
        <v>26872.760677685001</v>
      </c>
      <c r="R9" s="1">
        <v>24790.215196239998</v>
      </c>
      <c r="S9" s="1">
        <v>18297</v>
      </c>
      <c r="T9" s="1">
        <v>8682</v>
      </c>
      <c r="U9" s="1">
        <v>6408.4959505449997</v>
      </c>
      <c r="V9" s="1">
        <v>7643</v>
      </c>
      <c r="W9" s="1">
        <v>3460</v>
      </c>
      <c r="X9" s="1">
        <v>3936</v>
      </c>
      <c r="Y9" s="1">
        <v>4345</v>
      </c>
      <c r="Z9" s="1">
        <v>3932</v>
      </c>
      <c r="AA9" s="1">
        <v>3457</v>
      </c>
      <c r="AB9" s="1">
        <v>4284</v>
      </c>
      <c r="AC9" s="77">
        <v>4012</v>
      </c>
      <c r="AD9" s="77">
        <v>2678</v>
      </c>
      <c r="AE9" s="77">
        <v>4653</v>
      </c>
      <c r="AF9" s="77"/>
    </row>
    <row r="10" spans="1:33" x14ac:dyDescent="0.2">
      <c r="A10" s="76" t="s">
        <v>162</v>
      </c>
      <c r="B10" s="69" t="s">
        <v>163</v>
      </c>
      <c r="C10" s="1">
        <v>38482</v>
      </c>
      <c r="D10" s="1">
        <v>25897</v>
      </c>
      <c r="E10" s="1">
        <v>43331.3</v>
      </c>
      <c r="F10" s="1">
        <v>35981.300000000003</v>
      </c>
      <c r="G10" s="1">
        <v>21225.1</v>
      </c>
      <c r="H10" s="1">
        <v>37974.400000000001</v>
      </c>
      <c r="I10" s="1">
        <v>31372.799999999999</v>
      </c>
      <c r="J10" s="1">
        <v>24794</v>
      </c>
      <c r="K10" s="1">
        <v>19850</v>
      </c>
      <c r="L10" s="1">
        <v>23300</v>
      </c>
      <c r="M10" s="1">
        <v>19992</v>
      </c>
      <c r="N10" s="1">
        <v>22648</v>
      </c>
      <c r="O10" s="1">
        <v>50356</v>
      </c>
      <c r="P10" s="1">
        <v>65150</v>
      </c>
      <c r="Q10" s="1">
        <v>36450</v>
      </c>
      <c r="R10" s="1">
        <v>44469.0624796228</v>
      </c>
      <c r="S10" s="1">
        <v>37420</v>
      </c>
      <c r="T10" s="1">
        <v>37444</v>
      </c>
      <c r="U10" s="1">
        <v>26198.358347107402</v>
      </c>
      <c r="V10" s="1">
        <v>40561</v>
      </c>
      <c r="W10" s="1">
        <v>56850</v>
      </c>
      <c r="X10" s="1">
        <v>57014</v>
      </c>
      <c r="Y10" s="1">
        <v>41206</v>
      </c>
      <c r="Z10" s="1">
        <v>25135</v>
      </c>
      <c r="AA10" s="1">
        <v>48769</v>
      </c>
      <c r="AB10" s="1">
        <v>39930</v>
      </c>
      <c r="AC10" s="77">
        <v>22871</v>
      </c>
      <c r="AD10" s="77">
        <v>29716</v>
      </c>
      <c r="AE10" s="77">
        <v>17440</v>
      </c>
      <c r="AF10" s="77"/>
    </row>
    <row r="11" spans="1:33" x14ac:dyDescent="0.2">
      <c r="A11" s="76" t="s">
        <v>164</v>
      </c>
      <c r="B11" s="69" t="s">
        <v>165</v>
      </c>
      <c r="C11" s="1">
        <v>2091.4</v>
      </c>
      <c r="D11" s="1">
        <v>13903.6</v>
      </c>
      <c r="E11" s="1">
        <v>6649.7</v>
      </c>
      <c r="F11" s="1">
        <v>2152.6</v>
      </c>
      <c r="G11" s="1">
        <v>2369</v>
      </c>
      <c r="H11" s="1">
        <v>1561.16</v>
      </c>
      <c r="I11" s="1">
        <v>843.9</v>
      </c>
      <c r="J11" s="1">
        <v>330.75</v>
      </c>
      <c r="K11" s="1">
        <v>220</v>
      </c>
      <c r="L11" s="1">
        <v>163</v>
      </c>
      <c r="M11" s="1">
        <v>173</v>
      </c>
      <c r="N11" s="1">
        <v>303</v>
      </c>
      <c r="O11" s="1">
        <v>1227</v>
      </c>
      <c r="P11" s="1">
        <v>1118</v>
      </c>
      <c r="Q11" s="1">
        <v>1154</v>
      </c>
      <c r="R11" s="1">
        <v>1438.31008264463</v>
      </c>
      <c r="S11" s="1">
        <v>899</v>
      </c>
      <c r="T11" s="1">
        <v>461</v>
      </c>
      <c r="U11" s="1">
        <v>224.39603305785101</v>
      </c>
      <c r="V11" s="1">
        <v>412</v>
      </c>
      <c r="W11" s="1">
        <v>652</v>
      </c>
      <c r="X11" s="1">
        <v>809</v>
      </c>
      <c r="Y11" s="1">
        <v>1082</v>
      </c>
      <c r="Z11" s="1">
        <v>1023</v>
      </c>
      <c r="AA11" s="1">
        <v>1632</v>
      </c>
      <c r="AB11" s="1">
        <v>788</v>
      </c>
      <c r="AC11" s="77">
        <v>796</v>
      </c>
      <c r="AD11" s="77">
        <v>484</v>
      </c>
      <c r="AE11" s="77">
        <v>648</v>
      </c>
      <c r="AF11" s="77"/>
    </row>
    <row r="12" spans="1:33" x14ac:dyDescent="0.2">
      <c r="A12" s="76" t="s">
        <v>166</v>
      </c>
      <c r="B12" s="69" t="s">
        <v>167</v>
      </c>
      <c r="C12" s="1">
        <v>20412</v>
      </c>
      <c r="D12" s="1">
        <v>57959</v>
      </c>
      <c r="E12" s="1">
        <v>25513</v>
      </c>
      <c r="F12" s="1">
        <v>17824.810000000001</v>
      </c>
      <c r="G12" s="1">
        <v>16195.75</v>
      </c>
      <c r="H12" s="1">
        <v>9191.2000000000007</v>
      </c>
      <c r="I12" s="1">
        <v>7218.88</v>
      </c>
      <c r="J12" s="1">
        <v>2892.82</v>
      </c>
      <c r="K12" s="1">
        <v>179.11552</v>
      </c>
      <c r="L12" s="1">
        <v>84</v>
      </c>
      <c r="M12" s="1">
        <v>262</v>
      </c>
      <c r="N12" s="1">
        <v>0</v>
      </c>
      <c r="O12" s="1">
        <v>4449.877743428</v>
      </c>
      <c r="P12" s="1">
        <v>7731.8281990429996</v>
      </c>
      <c r="Q12" s="1">
        <v>10672.85964199</v>
      </c>
      <c r="R12" s="1">
        <v>21762.049867869999</v>
      </c>
      <c r="S12" s="1">
        <v>15587</v>
      </c>
      <c r="T12" s="1">
        <v>7656</v>
      </c>
      <c r="U12" s="1">
        <v>1315.854562451</v>
      </c>
      <c r="V12" s="1">
        <v>1687</v>
      </c>
      <c r="W12" s="1">
        <v>3679</v>
      </c>
      <c r="X12" s="1">
        <v>5376</v>
      </c>
      <c r="Y12" s="1">
        <v>8238</v>
      </c>
      <c r="Z12" s="1">
        <v>12574</v>
      </c>
      <c r="AA12" s="1">
        <v>42888</v>
      </c>
      <c r="AB12" s="1">
        <v>16223</v>
      </c>
      <c r="AC12" s="77">
        <v>14925</v>
      </c>
      <c r="AD12" s="77">
        <v>5718</v>
      </c>
      <c r="AE12" s="77">
        <v>4923</v>
      </c>
      <c r="AF12" s="77"/>
    </row>
    <row r="13" spans="1:33" x14ac:dyDescent="0.2">
      <c r="A13" s="76" t="s">
        <v>168</v>
      </c>
      <c r="B13" s="69" t="s">
        <v>169</v>
      </c>
      <c r="C13" s="1">
        <v>15542.2</v>
      </c>
      <c r="D13" s="1">
        <v>29650</v>
      </c>
      <c r="E13" s="1">
        <v>15702.38</v>
      </c>
      <c r="F13" s="1">
        <v>12319.37</v>
      </c>
      <c r="G13" s="1">
        <v>11031.87</v>
      </c>
      <c r="H13" s="1">
        <v>7414.96</v>
      </c>
      <c r="I13" s="1">
        <v>9916.39</v>
      </c>
      <c r="J13" s="1">
        <v>2806.78</v>
      </c>
      <c r="K13" s="1">
        <v>1087.4502399999999</v>
      </c>
      <c r="L13" s="1">
        <v>147</v>
      </c>
      <c r="M13" s="1">
        <v>3436</v>
      </c>
      <c r="N13" s="1">
        <v>153</v>
      </c>
      <c r="O13" s="1">
        <v>5456.8463514759997</v>
      </c>
      <c r="P13" s="1">
        <v>7570.8298498559998</v>
      </c>
      <c r="Q13" s="1">
        <v>6871.4976094179901</v>
      </c>
      <c r="R13" s="1">
        <v>25698.049918709999</v>
      </c>
      <c r="S13" s="1">
        <v>15864</v>
      </c>
      <c r="T13" s="1">
        <v>5066</v>
      </c>
      <c r="U13" s="1">
        <v>2595.8479674139999</v>
      </c>
      <c r="V13" s="1">
        <v>1363</v>
      </c>
      <c r="W13" s="1">
        <v>1445</v>
      </c>
      <c r="X13" s="1">
        <v>2839</v>
      </c>
      <c r="Y13" s="1">
        <v>2181</v>
      </c>
      <c r="Z13" s="1">
        <v>4205</v>
      </c>
      <c r="AA13" s="1">
        <v>40960</v>
      </c>
      <c r="AB13" s="1">
        <v>8282</v>
      </c>
      <c r="AC13" s="77">
        <v>6646</v>
      </c>
      <c r="AD13" s="77">
        <v>2414</v>
      </c>
      <c r="AE13" s="77">
        <v>4178</v>
      </c>
      <c r="AF13" s="77"/>
    </row>
    <row r="14" spans="1:33" x14ac:dyDescent="0.2">
      <c r="A14" s="76" t="s">
        <v>170</v>
      </c>
      <c r="B14" s="69" t="s">
        <v>171</v>
      </c>
      <c r="C14" s="1">
        <v>178230.8</v>
      </c>
      <c r="D14" s="1">
        <v>332654.96999999997</v>
      </c>
      <c r="E14" s="1">
        <v>169431.36</v>
      </c>
      <c r="F14" s="1">
        <v>144712.95999999999</v>
      </c>
      <c r="G14" s="1">
        <v>108367.87</v>
      </c>
      <c r="H14" s="1">
        <v>66134.02</v>
      </c>
      <c r="I14" s="1">
        <v>118877.31</v>
      </c>
      <c r="J14" s="1">
        <v>24613.9</v>
      </c>
      <c r="K14" s="1">
        <v>21345.527440000002</v>
      </c>
      <c r="L14" s="1">
        <v>15019</v>
      </c>
      <c r="M14" s="1">
        <v>1779</v>
      </c>
      <c r="N14" s="1">
        <v>2711</v>
      </c>
      <c r="O14" s="1">
        <v>61469.891703077003</v>
      </c>
      <c r="P14" s="1">
        <v>229144.46576970001</v>
      </c>
      <c r="Q14" s="1">
        <v>105400</v>
      </c>
      <c r="R14" s="1">
        <v>284800</v>
      </c>
      <c r="S14" s="1">
        <v>214462</v>
      </c>
      <c r="T14" s="1">
        <v>116248</v>
      </c>
      <c r="U14" s="1">
        <v>24834.9223140496</v>
      </c>
      <c r="V14" s="1">
        <v>35041</v>
      </c>
      <c r="W14" s="1">
        <v>29772</v>
      </c>
      <c r="X14" s="1">
        <v>47639</v>
      </c>
      <c r="Y14" s="1">
        <v>94437</v>
      </c>
      <c r="Z14" s="1">
        <v>63585</v>
      </c>
      <c r="AA14" s="1">
        <v>502644</v>
      </c>
      <c r="AB14" s="1">
        <v>202416</v>
      </c>
      <c r="AC14" s="77">
        <v>115649</v>
      </c>
      <c r="AD14" s="77">
        <v>32213</v>
      </c>
      <c r="AE14" s="77">
        <v>14677</v>
      </c>
      <c r="AF14" s="77"/>
    </row>
    <row r="15" spans="1:33" x14ac:dyDescent="0.2">
      <c r="A15" s="76" t="s">
        <v>172</v>
      </c>
      <c r="B15" s="69" t="s">
        <v>173</v>
      </c>
      <c r="C15" s="78">
        <v>239241.8</v>
      </c>
      <c r="D15" s="78">
        <v>395103.3</v>
      </c>
      <c r="E15" s="78">
        <v>213774.5</v>
      </c>
      <c r="F15" s="78">
        <v>198251.2</v>
      </c>
      <c r="G15" s="78">
        <v>161651.56</v>
      </c>
      <c r="H15" s="78">
        <v>94756.83</v>
      </c>
      <c r="I15" s="78">
        <v>178139.99</v>
      </c>
      <c r="J15" s="78">
        <v>50619.97</v>
      </c>
      <c r="K15" s="78">
        <v>52394</v>
      </c>
      <c r="L15" s="78">
        <v>41964</v>
      </c>
      <c r="M15" s="78">
        <v>16980</v>
      </c>
      <c r="N15" s="78">
        <v>14089</v>
      </c>
      <c r="O15" s="78">
        <v>100256.53022060001</v>
      </c>
      <c r="P15" s="78">
        <v>272570.58203310001</v>
      </c>
      <c r="Q15" s="78">
        <v>130577.85292629999</v>
      </c>
      <c r="R15" s="78">
        <v>340609.59117640002</v>
      </c>
      <c r="S15" s="78">
        <v>274226</v>
      </c>
      <c r="T15" s="78">
        <v>139460</v>
      </c>
      <c r="U15" s="78">
        <v>44745.322892010001</v>
      </c>
      <c r="V15" s="78">
        <v>50362</v>
      </c>
      <c r="W15" s="78">
        <v>104931</v>
      </c>
      <c r="X15" s="78">
        <v>80515</v>
      </c>
      <c r="Y15" s="78">
        <v>127121</v>
      </c>
      <c r="Z15" s="78">
        <v>110861</v>
      </c>
      <c r="AA15" s="78">
        <v>626375</v>
      </c>
      <c r="AB15" s="78">
        <v>251239</v>
      </c>
      <c r="AC15" s="79">
        <v>142152</v>
      </c>
      <c r="AD15" s="79">
        <v>69608</v>
      </c>
      <c r="AE15" s="79">
        <v>34861</v>
      </c>
      <c r="AF15" s="79"/>
    </row>
    <row r="16" spans="1:33" x14ac:dyDescent="0.2">
      <c r="A16" t="s">
        <v>174</v>
      </c>
      <c r="B16" t="s">
        <v>175</v>
      </c>
      <c r="C16" s="15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5">
        <v>0</v>
      </c>
      <c r="M16" s="15">
        <v>0</v>
      </c>
      <c r="N16" s="15">
        <v>0</v>
      </c>
      <c r="O16" s="15">
        <v>0</v>
      </c>
      <c r="P16" s="15">
        <v>0</v>
      </c>
      <c r="Q16" s="15">
        <v>0</v>
      </c>
      <c r="R16" s="15">
        <v>0</v>
      </c>
      <c r="S16" s="15">
        <v>0</v>
      </c>
      <c r="T16" s="15">
        <v>0</v>
      </c>
      <c r="U16" s="15">
        <v>0</v>
      </c>
      <c r="V16" s="15">
        <v>7448</v>
      </c>
      <c r="W16" s="15">
        <v>10760</v>
      </c>
      <c r="X16" s="15">
        <v>10130</v>
      </c>
      <c r="Y16" s="15">
        <v>11330</v>
      </c>
      <c r="Z16" s="15">
        <v>13578</v>
      </c>
      <c r="AA16" s="15">
        <v>8905</v>
      </c>
      <c r="AB16" s="15">
        <v>6218.4</v>
      </c>
      <c r="AC16" s="71">
        <v>9390</v>
      </c>
      <c r="AD16" s="71">
        <v>8501</v>
      </c>
      <c r="AE16" s="71">
        <v>12259</v>
      </c>
      <c r="AF16" s="71"/>
    </row>
    <row r="17" spans="1:33" x14ac:dyDescent="0.2">
      <c r="A17" t="s">
        <v>176</v>
      </c>
      <c r="B17" t="s">
        <v>177</v>
      </c>
      <c r="C17" s="45">
        <v>0</v>
      </c>
      <c r="D17" s="45">
        <v>0</v>
      </c>
      <c r="E17" s="45">
        <v>0</v>
      </c>
      <c r="F17" s="45">
        <v>0</v>
      </c>
      <c r="G17" s="45">
        <v>0</v>
      </c>
      <c r="H17" s="45">
        <v>0</v>
      </c>
      <c r="I17" s="45">
        <v>0</v>
      </c>
      <c r="J17" s="45">
        <v>0</v>
      </c>
      <c r="K17" s="45">
        <v>0</v>
      </c>
      <c r="L17" s="45">
        <v>0</v>
      </c>
      <c r="M17" s="45">
        <v>0</v>
      </c>
      <c r="N17" s="45">
        <v>0</v>
      </c>
      <c r="O17" s="45">
        <v>0</v>
      </c>
      <c r="P17" s="45">
        <v>0</v>
      </c>
      <c r="Q17" s="45">
        <v>0</v>
      </c>
      <c r="R17" s="45">
        <v>0</v>
      </c>
      <c r="S17" s="45">
        <v>0</v>
      </c>
      <c r="T17" s="45">
        <v>0</v>
      </c>
      <c r="U17" s="45">
        <v>15766</v>
      </c>
      <c r="V17" s="45">
        <v>19397</v>
      </c>
      <c r="W17" s="45">
        <v>1098</v>
      </c>
      <c r="X17" s="45">
        <v>499</v>
      </c>
      <c r="Y17" s="45">
        <v>4563.42</v>
      </c>
      <c r="Z17" s="45">
        <v>0</v>
      </c>
      <c r="AA17" s="45">
        <v>0</v>
      </c>
      <c r="AB17" s="45">
        <v>0</v>
      </c>
      <c r="AC17" s="75">
        <v>0</v>
      </c>
      <c r="AD17" s="75">
        <v>0</v>
      </c>
      <c r="AE17" s="75">
        <v>0</v>
      </c>
      <c r="AF17" s="75">
        <v>0</v>
      </c>
    </row>
    <row r="18" spans="1:33" x14ac:dyDescent="0.2">
      <c r="A18" t="s">
        <v>178</v>
      </c>
      <c r="B18" t="s">
        <v>179</v>
      </c>
      <c r="C18" s="45">
        <v>0</v>
      </c>
      <c r="D18" s="45">
        <v>0</v>
      </c>
      <c r="E18" s="45">
        <v>0</v>
      </c>
      <c r="F18" s="45">
        <v>0</v>
      </c>
      <c r="G18" s="45">
        <v>0</v>
      </c>
      <c r="H18" s="45">
        <v>0</v>
      </c>
      <c r="I18" s="45">
        <v>0</v>
      </c>
      <c r="J18" s="45">
        <v>0</v>
      </c>
      <c r="K18" s="45">
        <v>0</v>
      </c>
      <c r="L18" s="45">
        <v>0</v>
      </c>
      <c r="M18" s="45">
        <v>0</v>
      </c>
      <c r="N18" s="45">
        <v>0</v>
      </c>
      <c r="O18" s="45">
        <v>0</v>
      </c>
      <c r="P18" s="45">
        <v>0</v>
      </c>
      <c r="Q18" s="45">
        <v>0</v>
      </c>
      <c r="R18" s="45">
        <v>0</v>
      </c>
      <c r="S18" s="45">
        <v>0</v>
      </c>
      <c r="T18" s="45">
        <v>0</v>
      </c>
      <c r="U18" s="45">
        <v>0</v>
      </c>
      <c r="V18" s="45">
        <v>42758</v>
      </c>
      <c r="W18" s="45">
        <v>25932</v>
      </c>
      <c r="X18" s="45">
        <v>22803</v>
      </c>
      <c r="Y18" s="45">
        <v>11106</v>
      </c>
      <c r="Z18" s="45">
        <v>0</v>
      </c>
      <c r="AA18" s="45">
        <v>0</v>
      </c>
      <c r="AB18" s="45">
        <v>0</v>
      </c>
      <c r="AC18" s="75">
        <v>0</v>
      </c>
      <c r="AD18" s="75">
        <v>0</v>
      </c>
      <c r="AE18" s="75">
        <v>0</v>
      </c>
      <c r="AF18" s="75">
        <v>0</v>
      </c>
    </row>
    <row r="19" spans="1:33" ht="25.5" x14ac:dyDescent="0.2">
      <c r="A19" t="s">
        <v>180</v>
      </c>
      <c r="B19" t="s">
        <v>181</v>
      </c>
      <c r="C19" s="45">
        <v>0</v>
      </c>
      <c r="D19" s="45">
        <v>0</v>
      </c>
      <c r="E19" s="45">
        <v>0</v>
      </c>
      <c r="F19" s="45">
        <v>0</v>
      </c>
      <c r="G19" s="45">
        <v>0</v>
      </c>
      <c r="H19" s="45">
        <v>0</v>
      </c>
      <c r="I19" s="45">
        <v>0</v>
      </c>
      <c r="J19" s="45">
        <v>0</v>
      </c>
      <c r="K19" s="45">
        <v>0</v>
      </c>
      <c r="L19" s="45">
        <v>0</v>
      </c>
      <c r="M19" s="45">
        <v>0</v>
      </c>
      <c r="N19" s="45">
        <v>0</v>
      </c>
      <c r="O19" s="45">
        <v>0</v>
      </c>
      <c r="P19" s="45">
        <v>0</v>
      </c>
      <c r="Q19" s="45">
        <v>0</v>
      </c>
      <c r="R19" s="45">
        <v>0</v>
      </c>
      <c r="S19" s="45">
        <v>0</v>
      </c>
      <c r="T19" s="45">
        <v>0</v>
      </c>
      <c r="U19" s="45">
        <v>0</v>
      </c>
      <c r="V19" s="45">
        <v>0</v>
      </c>
      <c r="W19" s="45">
        <v>8332</v>
      </c>
      <c r="X19" s="45">
        <v>15347</v>
      </c>
      <c r="Y19" s="45">
        <v>-2241</v>
      </c>
      <c r="Z19" s="45">
        <v>-1339</v>
      </c>
      <c r="AA19" s="45">
        <v>-2340</v>
      </c>
      <c r="AB19" s="45">
        <v>-3889</v>
      </c>
      <c r="AC19" s="75">
        <v>-1550</v>
      </c>
      <c r="AD19" s="75">
        <v>-4354</v>
      </c>
      <c r="AE19" s="75">
        <v>834</v>
      </c>
      <c r="AF19" s="75">
        <v>-2305</v>
      </c>
      <c r="AG19" s="76" t="s">
        <v>381</v>
      </c>
    </row>
    <row r="20" spans="1:33" x14ac:dyDescent="0.2">
      <c r="A20" t="s">
        <v>182</v>
      </c>
      <c r="B20" t="s">
        <v>183</v>
      </c>
      <c r="C20" s="45">
        <v>0</v>
      </c>
      <c r="D20" s="45">
        <v>0</v>
      </c>
      <c r="E20" s="45">
        <v>0</v>
      </c>
      <c r="F20" s="45">
        <v>0</v>
      </c>
      <c r="G20" s="45">
        <v>0</v>
      </c>
      <c r="H20" s="45">
        <v>0</v>
      </c>
      <c r="I20" s="45">
        <v>0</v>
      </c>
      <c r="J20" s="45">
        <v>0</v>
      </c>
      <c r="K20" s="45">
        <v>0</v>
      </c>
      <c r="L20" s="45">
        <v>0</v>
      </c>
      <c r="M20" s="45">
        <v>0</v>
      </c>
      <c r="N20" s="45">
        <v>0</v>
      </c>
      <c r="O20" s="45">
        <v>0</v>
      </c>
      <c r="P20" s="45">
        <v>0</v>
      </c>
      <c r="Q20" s="45">
        <v>0</v>
      </c>
      <c r="R20" s="45">
        <v>0</v>
      </c>
      <c r="S20" s="45">
        <v>0</v>
      </c>
      <c r="T20" s="45">
        <v>0</v>
      </c>
      <c r="U20" s="44">
        <f>U17+U18</f>
        <v>15766</v>
      </c>
      <c r="V20" s="44">
        <f>V17+V18</f>
        <v>62155</v>
      </c>
      <c r="W20" s="45">
        <v>18698</v>
      </c>
      <c r="X20" s="45">
        <v>41935</v>
      </c>
      <c r="Y20" s="45">
        <v>20000</v>
      </c>
      <c r="Z20" s="45">
        <v>0</v>
      </c>
      <c r="AA20" s="45">
        <v>0</v>
      </c>
      <c r="AB20" s="45">
        <v>0</v>
      </c>
      <c r="AC20" s="75">
        <v>0</v>
      </c>
      <c r="AD20" s="75">
        <v>0</v>
      </c>
      <c r="AE20" s="75">
        <v>0</v>
      </c>
      <c r="AF20" s="75">
        <v>0</v>
      </c>
    </row>
    <row r="21" spans="1:33" x14ac:dyDescent="0.2">
      <c r="A21" t="s">
        <v>184</v>
      </c>
      <c r="B21" t="s">
        <v>185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2</v>
      </c>
      <c r="K21" s="1">
        <v>2</v>
      </c>
      <c r="L21" s="1">
        <v>2</v>
      </c>
      <c r="M21" s="1">
        <v>2</v>
      </c>
      <c r="N21" s="1">
        <v>2</v>
      </c>
      <c r="O21" s="1">
        <v>2</v>
      </c>
      <c r="P21" s="1">
        <v>0</v>
      </c>
      <c r="Q21" s="1">
        <v>0</v>
      </c>
      <c r="R21" s="1">
        <v>0</v>
      </c>
      <c r="S21" s="1">
        <v>0</v>
      </c>
      <c r="T21" s="1">
        <v>0</v>
      </c>
      <c r="U21" s="1">
        <v>2</v>
      </c>
      <c r="V21" s="1">
        <v>2</v>
      </c>
      <c r="W21" s="1">
        <v>2</v>
      </c>
      <c r="X21" s="1">
        <v>2</v>
      </c>
      <c r="Y21" s="1">
        <v>0</v>
      </c>
      <c r="Z21" s="1">
        <v>2</v>
      </c>
      <c r="AA21" s="1">
        <v>0</v>
      </c>
      <c r="AB21" s="1">
        <v>0</v>
      </c>
      <c r="AC21" s="77">
        <v>0</v>
      </c>
      <c r="AD21" s="77">
        <v>0</v>
      </c>
      <c r="AE21" s="77">
        <v>0</v>
      </c>
      <c r="AF21" s="77"/>
    </row>
    <row r="22" spans="1:33" x14ac:dyDescent="0.2">
      <c r="A22" s="110" t="s">
        <v>186</v>
      </c>
      <c r="B22" t="s">
        <v>187</v>
      </c>
      <c r="C22">
        <v>7073</v>
      </c>
      <c r="D22">
        <v>8638</v>
      </c>
      <c r="E22">
        <v>19430</v>
      </c>
      <c r="F22">
        <v>16001</v>
      </c>
      <c r="G22">
        <v>15628</v>
      </c>
      <c r="H22">
        <v>9086</v>
      </c>
      <c r="I22">
        <v>2503</v>
      </c>
      <c r="J22">
        <v>9160</v>
      </c>
      <c r="K22">
        <v>1424</v>
      </c>
      <c r="L22">
        <v>1549</v>
      </c>
      <c r="M22">
        <v>1649</v>
      </c>
      <c r="N22">
        <v>1296</v>
      </c>
      <c r="O22">
        <v>1213</v>
      </c>
      <c r="P22">
        <v>7391</v>
      </c>
      <c r="Q22">
        <v>20067</v>
      </c>
      <c r="R22">
        <v>17117</v>
      </c>
      <c r="S22">
        <v>8077</v>
      </c>
      <c r="T22">
        <v>17407</v>
      </c>
      <c r="U22">
        <v>1924</v>
      </c>
      <c r="V22">
        <v>1703</v>
      </c>
      <c r="W22">
        <v>1388</v>
      </c>
      <c r="X22">
        <v>5425</v>
      </c>
      <c r="Y22">
        <v>11315</v>
      </c>
      <c r="Z22">
        <v>4619</v>
      </c>
      <c r="AA22">
        <v>13289</v>
      </c>
      <c r="AB22" s="1">
        <v>55339</v>
      </c>
      <c r="AC22" s="77">
        <v>7475</v>
      </c>
      <c r="AD22" s="77">
        <v>8005</v>
      </c>
      <c r="AE22" s="77">
        <v>2523</v>
      </c>
      <c r="AF22" s="77"/>
    </row>
    <row r="23" spans="1:33" x14ac:dyDescent="0.2">
      <c r="A23" s="110"/>
      <c r="B23" t="s">
        <v>188</v>
      </c>
      <c r="C23">
        <v>7273</v>
      </c>
      <c r="D23">
        <v>7432</v>
      </c>
      <c r="E23">
        <v>16546</v>
      </c>
      <c r="F23">
        <v>14775</v>
      </c>
      <c r="G23">
        <v>11068</v>
      </c>
      <c r="H23">
        <v>8233</v>
      </c>
      <c r="I23">
        <v>2846</v>
      </c>
      <c r="J23">
        <v>8638</v>
      </c>
      <c r="K23">
        <v>3245</v>
      </c>
      <c r="L23">
        <v>4128</v>
      </c>
      <c r="M23">
        <v>1774</v>
      </c>
      <c r="N23">
        <v>1096</v>
      </c>
      <c r="O23">
        <v>5752</v>
      </c>
      <c r="P23">
        <v>7769</v>
      </c>
      <c r="Q23">
        <v>22151</v>
      </c>
      <c r="R23">
        <v>9435</v>
      </c>
      <c r="S23">
        <v>19450</v>
      </c>
      <c r="T23">
        <v>16861</v>
      </c>
      <c r="U23">
        <v>1826</v>
      </c>
      <c r="V23">
        <v>4733</v>
      </c>
      <c r="W23">
        <v>2093</v>
      </c>
      <c r="X23">
        <v>6532</v>
      </c>
      <c r="Y23">
        <v>6369</v>
      </c>
      <c r="Z23">
        <v>5521</v>
      </c>
      <c r="AA23">
        <v>6875</v>
      </c>
      <c r="AB23" s="1">
        <v>33332</v>
      </c>
      <c r="AC23" s="77">
        <v>7332</v>
      </c>
      <c r="AD23" s="77">
        <v>7615</v>
      </c>
      <c r="AE23" s="77">
        <v>2410</v>
      </c>
      <c r="AF23" s="77"/>
    </row>
    <row r="24" spans="1:33" x14ac:dyDescent="0.2">
      <c r="A24" s="110"/>
      <c r="B24" t="s">
        <v>189</v>
      </c>
      <c r="C24">
        <v>9947</v>
      </c>
      <c r="D24">
        <v>9624</v>
      </c>
      <c r="E24">
        <v>14019</v>
      </c>
      <c r="F24">
        <v>17933</v>
      </c>
      <c r="G24">
        <v>11024</v>
      </c>
      <c r="H24">
        <v>4657</v>
      </c>
      <c r="I24">
        <v>33279</v>
      </c>
      <c r="J24">
        <v>9310</v>
      </c>
      <c r="K24">
        <v>5820</v>
      </c>
      <c r="L24">
        <v>9011</v>
      </c>
      <c r="M24">
        <v>2013</v>
      </c>
      <c r="N24">
        <v>1585</v>
      </c>
      <c r="O24">
        <v>2003</v>
      </c>
      <c r="P24">
        <v>7706</v>
      </c>
      <c r="Q24">
        <v>20809</v>
      </c>
      <c r="R24">
        <v>53964</v>
      </c>
      <c r="S24">
        <v>27183</v>
      </c>
      <c r="T24">
        <v>40124</v>
      </c>
      <c r="U24">
        <v>1995</v>
      </c>
      <c r="V24">
        <v>4564</v>
      </c>
      <c r="W24">
        <v>2024</v>
      </c>
      <c r="X24">
        <v>6414</v>
      </c>
      <c r="Y24">
        <v>6420</v>
      </c>
      <c r="Z24">
        <v>7386</v>
      </c>
      <c r="AA24">
        <v>61131</v>
      </c>
      <c r="AB24" s="1">
        <v>33775</v>
      </c>
      <c r="AC24" s="77">
        <v>28746</v>
      </c>
      <c r="AD24" s="77">
        <v>9074</v>
      </c>
      <c r="AE24" s="77">
        <v>7361</v>
      </c>
      <c r="AF24" s="77"/>
    </row>
    <row r="25" spans="1:33" x14ac:dyDescent="0.2">
      <c r="A25" s="110"/>
      <c r="B25" t="s">
        <v>190</v>
      </c>
      <c r="C25">
        <v>10072</v>
      </c>
      <c r="D25">
        <v>8628</v>
      </c>
      <c r="E25">
        <v>49767</v>
      </c>
      <c r="F25">
        <v>46304</v>
      </c>
      <c r="G25">
        <v>15251</v>
      </c>
      <c r="H25">
        <v>14344</v>
      </c>
      <c r="I25">
        <v>12998</v>
      </c>
      <c r="J25">
        <v>4707</v>
      </c>
      <c r="K25">
        <v>3380</v>
      </c>
      <c r="L25">
        <v>2612</v>
      </c>
      <c r="M25">
        <v>2087</v>
      </c>
      <c r="N25">
        <v>1587</v>
      </c>
      <c r="O25">
        <v>2605</v>
      </c>
      <c r="P25">
        <v>10459</v>
      </c>
      <c r="Q25">
        <v>11304</v>
      </c>
      <c r="R25">
        <v>44519</v>
      </c>
      <c r="S25">
        <v>30902</v>
      </c>
      <c r="T25">
        <v>32868</v>
      </c>
      <c r="U25">
        <v>4479</v>
      </c>
      <c r="V25">
        <v>1642</v>
      </c>
      <c r="W25">
        <v>2366</v>
      </c>
      <c r="X25">
        <v>6623</v>
      </c>
      <c r="Y25">
        <v>6933</v>
      </c>
      <c r="Z25">
        <v>3658</v>
      </c>
      <c r="AA25">
        <v>21669</v>
      </c>
      <c r="AB25" s="1">
        <v>23421</v>
      </c>
      <c r="AC25" s="77">
        <v>20400</v>
      </c>
      <c r="AD25" s="77">
        <v>6592</v>
      </c>
      <c r="AE25" s="77">
        <v>4173</v>
      </c>
      <c r="AF25" s="77"/>
    </row>
    <row r="26" spans="1:33" x14ac:dyDescent="0.2">
      <c r="A26" s="110"/>
      <c r="B26" t="s">
        <v>191</v>
      </c>
      <c r="C26">
        <v>70784</v>
      </c>
      <c r="D26">
        <v>24601</v>
      </c>
      <c r="E26">
        <v>29026</v>
      </c>
      <c r="F26">
        <v>29689</v>
      </c>
      <c r="G26">
        <v>44108</v>
      </c>
      <c r="H26">
        <v>5720</v>
      </c>
      <c r="I26">
        <v>48280</v>
      </c>
      <c r="J26">
        <v>4600</v>
      </c>
      <c r="K26">
        <v>9856</v>
      </c>
      <c r="L26">
        <v>5476</v>
      </c>
      <c r="M26">
        <v>1557</v>
      </c>
      <c r="N26">
        <v>1482</v>
      </c>
      <c r="O26">
        <v>19211</v>
      </c>
      <c r="P26">
        <v>44315</v>
      </c>
      <c r="Q26">
        <v>14160</v>
      </c>
      <c r="R26">
        <v>43531</v>
      </c>
      <c r="S26">
        <v>62832</v>
      </c>
      <c r="T26">
        <v>12327</v>
      </c>
      <c r="U26">
        <v>8373</v>
      </c>
      <c r="V26">
        <v>2142</v>
      </c>
      <c r="W26">
        <v>34053</v>
      </c>
      <c r="X26">
        <v>13501</v>
      </c>
      <c r="Y26">
        <v>33286</v>
      </c>
      <c r="Z26">
        <v>2309</v>
      </c>
      <c r="AA26">
        <v>66000</v>
      </c>
      <c r="AB26" s="1">
        <v>31732</v>
      </c>
      <c r="AC26" s="77">
        <v>25198</v>
      </c>
      <c r="AD26" s="77">
        <v>4958</v>
      </c>
      <c r="AE26" s="77">
        <v>2091</v>
      </c>
      <c r="AF26" s="77"/>
    </row>
    <row r="27" spans="1:33" x14ac:dyDescent="0.2">
      <c r="A27" s="110"/>
      <c r="B27" t="s">
        <v>192</v>
      </c>
      <c r="C27">
        <v>68828</v>
      </c>
      <c r="D27">
        <v>20261</v>
      </c>
      <c r="E27">
        <v>17613</v>
      </c>
      <c r="F27">
        <v>7236</v>
      </c>
      <c r="G27">
        <v>19333</v>
      </c>
      <c r="H27">
        <v>7785</v>
      </c>
      <c r="I27">
        <v>23466</v>
      </c>
      <c r="J27">
        <v>3257</v>
      </c>
      <c r="K27">
        <v>13785</v>
      </c>
      <c r="L27">
        <v>3178</v>
      </c>
      <c r="M27">
        <v>1303</v>
      </c>
      <c r="N27">
        <v>402</v>
      </c>
      <c r="O27">
        <v>16245</v>
      </c>
      <c r="P27">
        <v>49926</v>
      </c>
      <c r="Q27">
        <v>7804</v>
      </c>
      <c r="R27">
        <v>80717</v>
      </c>
      <c r="S27">
        <v>35472</v>
      </c>
      <c r="T27">
        <v>6329</v>
      </c>
      <c r="U27">
        <v>3214</v>
      </c>
      <c r="V27">
        <v>5820</v>
      </c>
      <c r="W27">
        <v>36781</v>
      </c>
      <c r="X27">
        <v>5900</v>
      </c>
      <c r="Y27">
        <v>11956</v>
      </c>
      <c r="Z27">
        <v>7601</v>
      </c>
      <c r="AA27">
        <v>69761</v>
      </c>
      <c r="AB27" s="1">
        <v>10810</v>
      </c>
      <c r="AC27" s="77">
        <v>14672</v>
      </c>
      <c r="AD27" s="77">
        <v>3981</v>
      </c>
      <c r="AE27" s="77">
        <v>3006</v>
      </c>
      <c r="AF27" s="77"/>
    </row>
    <row r="28" spans="1:33" x14ac:dyDescent="0.2">
      <c r="A28" s="110"/>
      <c r="B28" t="s">
        <v>193</v>
      </c>
      <c r="C28">
        <v>18980</v>
      </c>
      <c r="D28">
        <v>36349</v>
      </c>
      <c r="E28">
        <v>12127</v>
      </c>
      <c r="F28">
        <v>16078</v>
      </c>
      <c r="G28">
        <v>9725</v>
      </c>
      <c r="H28">
        <v>31093</v>
      </c>
      <c r="I28">
        <v>17998</v>
      </c>
      <c r="J28">
        <v>3041</v>
      </c>
      <c r="K28">
        <v>2725</v>
      </c>
      <c r="L28">
        <v>10126</v>
      </c>
      <c r="M28">
        <v>1173</v>
      </c>
      <c r="N28">
        <v>511</v>
      </c>
      <c r="O28">
        <v>4799</v>
      </c>
      <c r="P28">
        <v>18817</v>
      </c>
      <c r="Q28">
        <v>8349</v>
      </c>
      <c r="R28">
        <v>38967</v>
      </c>
      <c r="S28">
        <v>18192</v>
      </c>
      <c r="T28">
        <v>5156</v>
      </c>
      <c r="U28">
        <v>2651</v>
      </c>
      <c r="V28">
        <v>5725</v>
      </c>
      <c r="W28">
        <v>7904</v>
      </c>
      <c r="X28">
        <v>4847</v>
      </c>
      <c r="Y28">
        <v>24712</v>
      </c>
      <c r="Z28">
        <v>3805</v>
      </c>
      <c r="AA28">
        <v>118015</v>
      </c>
      <c r="AB28" s="1">
        <v>30811</v>
      </c>
      <c r="AC28" s="77">
        <v>8141</v>
      </c>
      <c r="AD28" s="77">
        <v>18172</v>
      </c>
      <c r="AE28" s="77">
        <v>2301</v>
      </c>
      <c r="AF28" s="77"/>
    </row>
    <row r="29" spans="1:33" x14ac:dyDescent="0.2">
      <c r="A29" s="110"/>
      <c r="B29" t="s">
        <v>194</v>
      </c>
      <c r="C29">
        <v>14360</v>
      </c>
      <c r="D29">
        <v>59542</v>
      </c>
      <c r="E29">
        <v>11076</v>
      </c>
      <c r="F29">
        <v>12593</v>
      </c>
      <c r="G29">
        <v>10427</v>
      </c>
      <c r="H29">
        <v>5712</v>
      </c>
      <c r="I29">
        <v>9053</v>
      </c>
      <c r="J29">
        <v>1876</v>
      </c>
      <c r="K29">
        <v>1928</v>
      </c>
      <c r="L29">
        <v>1499</v>
      </c>
      <c r="M29">
        <v>2035</v>
      </c>
      <c r="N29">
        <v>1982</v>
      </c>
      <c r="O29">
        <v>8493</v>
      </c>
      <c r="P29">
        <v>13938</v>
      </c>
      <c r="Q29">
        <v>5454</v>
      </c>
      <c r="R29">
        <v>16787</v>
      </c>
      <c r="S29">
        <v>21525</v>
      </c>
      <c r="T29">
        <v>2899</v>
      </c>
      <c r="U29">
        <v>9383</v>
      </c>
      <c r="V29">
        <v>6893</v>
      </c>
      <c r="W29">
        <v>7712</v>
      </c>
      <c r="X29">
        <v>6151</v>
      </c>
      <c r="Y29">
        <v>5874</v>
      </c>
      <c r="Z29">
        <v>5065</v>
      </c>
      <c r="AA29">
        <v>82834</v>
      </c>
      <c r="AB29" s="1">
        <v>8337</v>
      </c>
      <c r="AC29" s="77">
        <v>8550</v>
      </c>
      <c r="AD29" s="77">
        <v>3666</v>
      </c>
      <c r="AE29" s="77">
        <v>2561</v>
      </c>
      <c r="AF29" s="77"/>
    </row>
    <row r="30" spans="1:33" x14ac:dyDescent="0.2">
      <c r="A30" s="110"/>
      <c r="B30" t="s">
        <v>195</v>
      </c>
      <c r="C30">
        <v>6385</v>
      </c>
      <c r="D30">
        <v>76350</v>
      </c>
      <c r="E30">
        <v>6363</v>
      </c>
      <c r="F30">
        <v>4584</v>
      </c>
      <c r="G30">
        <v>3420</v>
      </c>
      <c r="H30">
        <v>2295</v>
      </c>
      <c r="I30">
        <v>6399</v>
      </c>
      <c r="J30">
        <v>1101</v>
      </c>
      <c r="K30">
        <v>5702</v>
      </c>
      <c r="L30">
        <v>836</v>
      </c>
      <c r="M30">
        <v>566</v>
      </c>
      <c r="N30">
        <v>1320</v>
      </c>
      <c r="O30">
        <v>2741</v>
      </c>
      <c r="P30">
        <v>10413</v>
      </c>
      <c r="Q30">
        <v>3532</v>
      </c>
      <c r="R30">
        <v>9352</v>
      </c>
      <c r="S30">
        <v>13101</v>
      </c>
      <c r="T30">
        <v>1182</v>
      </c>
      <c r="U30">
        <v>3586</v>
      </c>
      <c r="V30">
        <v>4496</v>
      </c>
      <c r="W30">
        <v>2188</v>
      </c>
      <c r="X30">
        <v>9867</v>
      </c>
      <c r="Y30">
        <v>3532</v>
      </c>
      <c r="Z30">
        <v>23848</v>
      </c>
      <c r="AA30">
        <v>30188</v>
      </c>
      <c r="AB30" s="1">
        <v>3488</v>
      </c>
      <c r="AC30" s="77">
        <v>3034</v>
      </c>
      <c r="AD30" s="77">
        <v>2326</v>
      </c>
      <c r="AE30" s="77">
        <v>1918</v>
      </c>
      <c r="AF30" s="77"/>
    </row>
    <row r="31" spans="1:33" x14ac:dyDescent="0.2">
      <c r="A31" s="110"/>
      <c r="B31" t="s">
        <v>196</v>
      </c>
      <c r="C31">
        <v>6543</v>
      </c>
      <c r="D31">
        <v>69882</v>
      </c>
      <c r="E31">
        <v>4941</v>
      </c>
      <c r="F31">
        <v>8969</v>
      </c>
      <c r="G31">
        <v>5754</v>
      </c>
      <c r="H31">
        <v>1761</v>
      </c>
      <c r="I31">
        <v>3765</v>
      </c>
      <c r="J31">
        <v>2295</v>
      </c>
      <c r="K31">
        <v>1285</v>
      </c>
      <c r="L31">
        <v>957</v>
      </c>
      <c r="M31">
        <v>604</v>
      </c>
      <c r="N31">
        <v>722</v>
      </c>
      <c r="O31">
        <v>22858</v>
      </c>
      <c r="P31">
        <v>41635</v>
      </c>
      <c r="Q31">
        <v>2056</v>
      </c>
      <c r="R31">
        <v>8757</v>
      </c>
      <c r="S31">
        <v>9291</v>
      </c>
      <c r="T31">
        <v>1288</v>
      </c>
      <c r="U31">
        <v>2523</v>
      </c>
      <c r="V31">
        <v>4717</v>
      </c>
      <c r="W31">
        <v>1689</v>
      </c>
      <c r="X31">
        <v>5278</v>
      </c>
      <c r="Y31">
        <v>8752</v>
      </c>
      <c r="Z31">
        <v>17603</v>
      </c>
      <c r="AA31">
        <v>21527</v>
      </c>
      <c r="AB31" s="1">
        <v>4298</v>
      </c>
      <c r="AC31" s="77">
        <v>2535</v>
      </c>
      <c r="AD31" s="77">
        <v>1624</v>
      </c>
      <c r="AE31" s="77">
        <v>1454</v>
      </c>
      <c r="AF31" s="77"/>
    </row>
    <row r="32" spans="1:33" x14ac:dyDescent="0.2">
      <c r="A32" s="110"/>
      <c r="B32" t="s">
        <v>197</v>
      </c>
      <c r="C32">
        <v>9727</v>
      </c>
      <c r="D32">
        <v>53429</v>
      </c>
      <c r="E32">
        <v>14610</v>
      </c>
      <c r="F32">
        <v>11744</v>
      </c>
      <c r="G32">
        <v>7261</v>
      </c>
      <c r="H32">
        <v>2521</v>
      </c>
      <c r="I32">
        <v>8487</v>
      </c>
      <c r="J32">
        <v>1390</v>
      </c>
      <c r="K32">
        <v>1646</v>
      </c>
      <c r="L32">
        <v>1346</v>
      </c>
      <c r="M32">
        <v>971</v>
      </c>
      <c r="N32">
        <v>943</v>
      </c>
      <c r="O32">
        <v>6891</v>
      </c>
      <c r="P32">
        <v>39525</v>
      </c>
      <c r="Q32">
        <v>9612</v>
      </c>
      <c r="R32">
        <v>8664</v>
      </c>
      <c r="S32">
        <v>11802</v>
      </c>
      <c r="T32">
        <v>1531</v>
      </c>
      <c r="U32">
        <v>3778</v>
      </c>
      <c r="V32">
        <v>4162</v>
      </c>
      <c r="W32">
        <v>1936</v>
      </c>
      <c r="X32">
        <v>5284</v>
      </c>
      <c r="Y32">
        <v>2399</v>
      </c>
      <c r="Z32">
        <v>9231</v>
      </c>
      <c r="AA32">
        <v>59330</v>
      </c>
      <c r="AB32" s="1">
        <v>7632</v>
      </c>
      <c r="AC32" s="77">
        <v>7470</v>
      </c>
      <c r="AD32" s="77">
        <v>1775</v>
      </c>
      <c r="AE32" s="77">
        <v>1673</v>
      </c>
      <c r="AF32" s="77"/>
    </row>
    <row r="33" spans="1:32" x14ac:dyDescent="0.2">
      <c r="A33" s="110"/>
      <c r="B33" t="s">
        <v>198</v>
      </c>
      <c r="C33">
        <v>9265</v>
      </c>
      <c r="D33">
        <v>20352</v>
      </c>
      <c r="E33">
        <v>18244</v>
      </c>
      <c r="F33">
        <v>12286</v>
      </c>
      <c r="G33">
        <v>8672</v>
      </c>
      <c r="H33">
        <v>1494</v>
      </c>
      <c r="I33">
        <v>9017</v>
      </c>
      <c r="J33">
        <v>1232</v>
      </c>
      <c r="K33">
        <v>1597</v>
      </c>
      <c r="L33">
        <v>1579</v>
      </c>
      <c r="M33">
        <v>1079</v>
      </c>
      <c r="N33">
        <v>1260</v>
      </c>
      <c r="O33">
        <v>7454</v>
      </c>
      <c r="P33">
        <v>20678</v>
      </c>
      <c r="Q33">
        <v>5286</v>
      </c>
      <c r="R33">
        <v>8799</v>
      </c>
      <c r="S33">
        <v>16395</v>
      </c>
      <c r="T33">
        <v>1489</v>
      </c>
      <c r="U33">
        <v>1015</v>
      </c>
      <c r="V33">
        <v>3776</v>
      </c>
      <c r="W33">
        <v>4798</v>
      </c>
      <c r="X33">
        <v>4676</v>
      </c>
      <c r="Y33">
        <v>5575</v>
      </c>
      <c r="Z33">
        <v>20216</v>
      </c>
      <c r="AA33">
        <v>75757</v>
      </c>
      <c r="AB33" s="1">
        <v>8265</v>
      </c>
      <c r="AC33" s="77">
        <v>8600</v>
      </c>
      <c r="AD33" s="77">
        <v>1815</v>
      </c>
      <c r="AE33" s="77">
        <v>3389</v>
      </c>
      <c r="AF33" s="77"/>
    </row>
  </sheetData>
  <sheetProtection selectLockedCells="1" selectUnlockedCells="1"/>
  <mergeCells count="1">
    <mergeCell ref="A22:A33"/>
  </mergeCells>
  <pageMargins left="0.78749999999999998" right="0.78749999999999998" top="1.0249999999999999" bottom="1.0249999999999999" header="0.78749999999999998" footer="0.78749999999999998"/>
  <pageSetup paperSize="9" firstPageNumber="0" orientation="portrait" horizontalDpi="300" verticalDpi="300"/>
  <headerFooter alignWithMargins="0">
    <oddHeader>&amp;C&amp;A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167825-C006-443C-8893-E2F321353931}">
  <dimension ref="A1:AH19"/>
  <sheetViews>
    <sheetView workbookViewId="0">
      <pane xSplit="3" ySplit="1" topLeftCell="Y2" activePane="bottomRight" state="frozen"/>
      <selection pane="topRight" activeCell="Y1" sqref="Y1"/>
      <selection pane="bottomLeft" activeCell="A2" sqref="A2"/>
      <selection pane="bottomRight" activeCell="AH1" sqref="AH1"/>
    </sheetView>
  </sheetViews>
  <sheetFormatPr defaultColWidth="11.28515625" defaultRowHeight="12.75" x14ac:dyDescent="0.2"/>
  <cols>
    <col min="1" max="1" width="32.28515625" customWidth="1"/>
    <col min="2" max="2" width="33.28515625" customWidth="1"/>
    <col min="4" max="4" width="7.28515625" style="1" customWidth="1"/>
    <col min="5" max="5" width="6.28515625" style="1" customWidth="1"/>
    <col min="6" max="7" width="7.28515625" style="1" customWidth="1"/>
    <col min="8" max="8" width="6.28515625" style="1" customWidth="1"/>
    <col min="9" max="9" width="7.28515625" style="1" customWidth="1"/>
    <col min="10" max="10" width="6.28515625" style="1" customWidth="1"/>
    <col min="11" max="11" width="7.28515625" style="1" customWidth="1"/>
    <col min="12" max="14" width="6.28515625" style="1" customWidth="1"/>
    <col min="15" max="16" width="7.28515625" style="1" customWidth="1"/>
    <col min="17" max="20" width="6.28515625" style="1" customWidth="1"/>
    <col min="21" max="29" width="7.28515625" style="1" customWidth="1"/>
    <col min="30" max="30" width="6.28515625" customWidth="1"/>
    <col min="31" max="31" width="7.42578125" customWidth="1"/>
    <col min="32" max="32" width="6.85546875" customWidth="1"/>
    <col min="33" max="33" width="7.42578125" customWidth="1"/>
  </cols>
  <sheetData>
    <row r="1" spans="1:34" ht="15" x14ac:dyDescent="0.25">
      <c r="A1" s="3" t="s">
        <v>199</v>
      </c>
      <c r="B1" s="4" t="s">
        <v>2</v>
      </c>
      <c r="C1" s="3" t="s">
        <v>3</v>
      </c>
      <c r="D1" s="6">
        <v>1995</v>
      </c>
      <c r="E1" s="6">
        <f t="shared" ref="E1:AG1" si="0">D1+1</f>
        <v>1996</v>
      </c>
      <c r="F1" s="6">
        <f t="shared" si="0"/>
        <v>1997</v>
      </c>
      <c r="G1" s="6">
        <f t="shared" si="0"/>
        <v>1998</v>
      </c>
      <c r="H1" s="6">
        <f t="shared" si="0"/>
        <v>1999</v>
      </c>
      <c r="I1" s="6">
        <f t="shared" si="0"/>
        <v>2000</v>
      </c>
      <c r="J1" s="6">
        <f t="shared" si="0"/>
        <v>2001</v>
      </c>
      <c r="K1" s="6">
        <f t="shared" si="0"/>
        <v>2002</v>
      </c>
      <c r="L1" s="6">
        <f t="shared" si="0"/>
        <v>2003</v>
      </c>
      <c r="M1" s="6">
        <f t="shared" si="0"/>
        <v>2004</v>
      </c>
      <c r="N1" s="6">
        <f t="shared" si="0"/>
        <v>2005</v>
      </c>
      <c r="O1" s="6">
        <f t="shared" si="0"/>
        <v>2006</v>
      </c>
      <c r="P1" s="6">
        <f t="shared" si="0"/>
        <v>2007</v>
      </c>
      <c r="Q1" s="6">
        <f t="shared" si="0"/>
        <v>2008</v>
      </c>
      <c r="R1" s="6">
        <f t="shared" si="0"/>
        <v>2009</v>
      </c>
      <c r="S1" s="6">
        <f t="shared" si="0"/>
        <v>2010</v>
      </c>
      <c r="T1" s="6">
        <f t="shared" si="0"/>
        <v>2011</v>
      </c>
      <c r="U1" s="6">
        <f t="shared" si="0"/>
        <v>2012</v>
      </c>
      <c r="V1" s="6">
        <f t="shared" si="0"/>
        <v>2013</v>
      </c>
      <c r="W1" s="6">
        <f t="shared" si="0"/>
        <v>2014</v>
      </c>
      <c r="X1" s="6">
        <f t="shared" si="0"/>
        <v>2015</v>
      </c>
      <c r="Y1" s="6">
        <f t="shared" si="0"/>
        <v>2016</v>
      </c>
      <c r="Z1" s="6">
        <f t="shared" si="0"/>
        <v>2017</v>
      </c>
      <c r="AA1" s="6">
        <f t="shared" si="0"/>
        <v>2018</v>
      </c>
      <c r="AB1" s="6">
        <f t="shared" si="0"/>
        <v>2019</v>
      </c>
      <c r="AC1" s="6">
        <f t="shared" si="0"/>
        <v>2020</v>
      </c>
      <c r="AD1" s="7">
        <f t="shared" si="0"/>
        <v>2021</v>
      </c>
      <c r="AE1" s="7">
        <f t="shared" si="0"/>
        <v>2022</v>
      </c>
      <c r="AF1" s="7">
        <f t="shared" si="0"/>
        <v>2023</v>
      </c>
      <c r="AG1" s="7">
        <f t="shared" si="0"/>
        <v>2024</v>
      </c>
      <c r="AH1" s="108" t="s">
        <v>378</v>
      </c>
    </row>
    <row r="2" spans="1:34" x14ac:dyDescent="0.2">
      <c r="A2" s="110" t="s">
        <v>200</v>
      </c>
      <c r="B2" s="76" t="s">
        <v>201</v>
      </c>
      <c r="C2" s="69" t="s">
        <v>202</v>
      </c>
      <c r="D2" s="15">
        <v>3732.3</v>
      </c>
      <c r="E2" s="15">
        <v>3497.7</v>
      </c>
      <c r="F2" s="15">
        <v>4522.8999999999996</v>
      </c>
      <c r="G2" s="15">
        <v>4963.3</v>
      </c>
      <c r="H2" s="15">
        <v>5235.8999999999996</v>
      </c>
      <c r="I2" s="15">
        <v>5556.6</v>
      </c>
      <c r="J2" s="15">
        <v>3972.1</v>
      </c>
      <c r="K2" s="15">
        <v>5750.4</v>
      </c>
      <c r="L2" s="15">
        <v>3375</v>
      </c>
      <c r="M2" s="15">
        <v>3158.1</v>
      </c>
      <c r="N2" s="15">
        <v>3429.5077083333299</v>
      </c>
      <c r="O2" s="15">
        <v>3030.7950833333298</v>
      </c>
      <c r="P2" s="15">
        <v>2428</v>
      </c>
      <c r="Q2" s="15">
        <v>1765.94523841305</v>
      </c>
      <c r="R2" s="15">
        <v>1019.59584041219</v>
      </c>
      <c r="S2" s="15">
        <v>1920.5536463261601</v>
      </c>
      <c r="T2" s="15">
        <v>1965</v>
      </c>
      <c r="U2" s="15">
        <v>67</v>
      </c>
      <c r="V2" s="15">
        <v>0</v>
      </c>
      <c r="W2" s="15">
        <v>0</v>
      </c>
      <c r="X2" s="15">
        <v>0</v>
      </c>
      <c r="Y2" s="15">
        <v>0</v>
      </c>
      <c r="Z2" s="15">
        <v>0</v>
      </c>
      <c r="AA2" s="15">
        <v>0</v>
      </c>
      <c r="AB2" s="15">
        <v>0</v>
      </c>
      <c r="AC2" s="15">
        <f t="shared" ref="AC2:AC3" si="1">AVERAGE(Z2:AB2)</f>
        <v>0</v>
      </c>
      <c r="AD2" s="71">
        <f t="shared" ref="AD2:AD3" si="2">AVERAGE(AA2:AC2)</f>
        <v>0</v>
      </c>
      <c r="AE2" s="71">
        <f t="shared" ref="AE2:AE3" si="3">AVERAGE(AB2:AD2)</f>
        <v>0</v>
      </c>
      <c r="AF2" s="71">
        <f t="shared" ref="AF2:AF3" si="4">AVERAGE(AC2:AE2)</f>
        <v>0</v>
      </c>
      <c r="AG2" s="71"/>
    </row>
    <row r="3" spans="1:34" x14ac:dyDescent="0.2">
      <c r="A3" s="110"/>
      <c r="B3" s="76" t="s">
        <v>203</v>
      </c>
      <c r="C3" s="69" t="s">
        <v>204</v>
      </c>
      <c r="D3" s="15">
        <v>-1000</v>
      </c>
      <c r="E3" s="15">
        <v>400</v>
      </c>
      <c r="F3" s="15">
        <v>-2500</v>
      </c>
      <c r="G3" s="15">
        <v>-2300</v>
      </c>
      <c r="H3" s="15">
        <v>-700</v>
      </c>
      <c r="I3" s="15">
        <v>-4900</v>
      </c>
      <c r="J3" s="15">
        <v>-3200</v>
      </c>
      <c r="K3" s="15">
        <v>-4300</v>
      </c>
      <c r="L3" s="15">
        <v>-2226</v>
      </c>
      <c r="M3" s="15">
        <v>-2900</v>
      </c>
      <c r="N3" s="15">
        <v>-1500</v>
      </c>
      <c r="O3" s="15">
        <v>-2400</v>
      </c>
      <c r="P3" s="15">
        <v>-1743</v>
      </c>
      <c r="Q3" s="15">
        <v>1161</v>
      </c>
      <c r="R3" s="15">
        <v>836</v>
      </c>
      <c r="S3" s="15">
        <v>449</v>
      </c>
      <c r="T3" s="15">
        <v>-11360</v>
      </c>
      <c r="U3" s="15">
        <v>-100</v>
      </c>
      <c r="V3" s="15">
        <v>0</v>
      </c>
      <c r="W3" s="15">
        <v>0</v>
      </c>
      <c r="X3" s="15">
        <v>0</v>
      </c>
      <c r="Y3" s="15">
        <v>0</v>
      </c>
      <c r="Z3" s="15">
        <v>0</v>
      </c>
      <c r="AA3" s="15">
        <v>0</v>
      </c>
      <c r="AB3" s="15">
        <v>0</v>
      </c>
      <c r="AC3" s="15">
        <f t="shared" si="1"/>
        <v>0</v>
      </c>
      <c r="AD3" s="71">
        <f t="shared" si="2"/>
        <v>0</v>
      </c>
      <c r="AE3" s="71">
        <f t="shared" si="3"/>
        <v>0</v>
      </c>
      <c r="AF3" s="71">
        <f t="shared" si="4"/>
        <v>0</v>
      </c>
      <c r="AG3" s="71"/>
    </row>
    <row r="4" spans="1:34" ht="15" x14ac:dyDescent="0.25">
      <c r="A4" s="110" t="s">
        <v>205</v>
      </c>
      <c r="B4" s="76" t="s">
        <v>201</v>
      </c>
      <c r="C4" s="69" t="s">
        <v>206</v>
      </c>
      <c r="D4" s="45">
        <v>1698.9</v>
      </c>
      <c r="E4" s="45">
        <v>1340</v>
      </c>
      <c r="F4" s="45">
        <v>2092.1</v>
      </c>
      <c r="G4" s="45">
        <v>2050.6</v>
      </c>
      <c r="H4" s="45">
        <v>1330.5</v>
      </c>
      <c r="I4" s="45">
        <v>2023</v>
      </c>
      <c r="J4" s="45">
        <v>1448.3</v>
      </c>
      <c r="K4" s="45">
        <v>2118.1</v>
      </c>
      <c r="L4" s="45">
        <v>1485</v>
      </c>
      <c r="M4" s="45">
        <v>966.6</v>
      </c>
      <c r="N4" s="45">
        <v>1247.60691666667</v>
      </c>
      <c r="O4" s="45">
        <v>1365.5351250000001</v>
      </c>
      <c r="P4" s="45">
        <v>1589.0888333333301</v>
      </c>
      <c r="Q4" s="45">
        <v>1216.51383333333</v>
      </c>
      <c r="R4" s="45">
        <v>428.35366666666698</v>
      </c>
      <c r="S4" s="45">
        <v>1135.09541666667</v>
      </c>
      <c r="T4" s="45">
        <v>1342</v>
      </c>
      <c r="U4" s="45">
        <v>2796</v>
      </c>
      <c r="V4" s="45">
        <v>1760.55970833333</v>
      </c>
      <c r="W4" s="45">
        <v>1332.4</v>
      </c>
      <c r="X4" s="45">
        <v>1194</v>
      </c>
      <c r="Y4" s="45">
        <v>1151</v>
      </c>
      <c r="Z4" s="45">
        <v>1263</v>
      </c>
      <c r="AA4" s="45">
        <v>1482</v>
      </c>
      <c r="AB4" s="45">
        <v>1193</v>
      </c>
      <c r="AC4" s="45">
        <v>2037</v>
      </c>
      <c r="AD4" s="75">
        <v>1616</v>
      </c>
      <c r="AE4" s="75">
        <v>2133</v>
      </c>
      <c r="AF4" s="75">
        <v>876</v>
      </c>
      <c r="AG4" s="75">
        <v>1289</v>
      </c>
      <c r="AH4" s="109" t="s">
        <v>382</v>
      </c>
    </row>
    <row r="5" spans="1:34" ht="15" x14ac:dyDescent="0.25">
      <c r="A5" s="110"/>
      <c r="B5" s="76" t="s">
        <v>203</v>
      </c>
      <c r="C5" s="69" t="s">
        <v>207</v>
      </c>
      <c r="D5" s="45">
        <v>-1400</v>
      </c>
      <c r="E5" s="45">
        <v>3800</v>
      </c>
      <c r="F5" s="45">
        <v>-2800</v>
      </c>
      <c r="G5" s="45">
        <v>-4200</v>
      </c>
      <c r="H5" s="45">
        <v>-1000</v>
      </c>
      <c r="I5" s="45">
        <v>-6000</v>
      </c>
      <c r="J5" s="45">
        <v>-1200</v>
      </c>
      <c r="K5" s="45">
        <v>-400</v>
      </c>
      <c r="L5" s="45">
        <v>-218</v>
      </c>
      <c r="M5" s="45">
        <v>300</v>
      </c>
      <c r="N5" s="45">
        <v>0</v>
      </c>
      <c r="O5" s="45">
        <v>-500</v>
      </c>
      <c r="P5" s="45">
        <v>5800</v>
      </c>
      <c r="Q5" s="45">
        <v>-1500</v>
      </c>
      <c r="R5" s="45">
        <v>262</v>
      </c>
      <c r="S5" s="45">
        <v>1081</v>
      </c>
      <c r="T5" s="45">
        <v>757</v>
      </c>
      <c r="U5" s="45">
        <v>-2378</v>
      </c>
      <c r="V5" s="45">
        <v>-1802</v>
      </c>
      <c r="W5" s="45">
        <v>-4170</v>
      </c>
      <c r="X5" s="45">
        <v>1028</v>
      </c>
      <c r="Y5" s="45">
        <v>86</v>
      </c>
      <c r="Z5" s="45">
        <v>-1669</v>
      </c>
      <c r="AA5" s="45">
        <v>767</v>
      </c>
      <c r="AB5" s="45">
        <v>424</v>
      </c>
      <c r="AC5" s="45">
        <v>-1148</v>
      </c>
      <c r="AD5" s="75">
        <v>-655</v>
      </c>
      <c r="AE5" s="75">
        <v>-1438</v>
      </c>
      <c r="AF5" s="75">
        <v>1403</v>
      </c>
      <c r="AG5" s="75">
        <v>-48</v>
      </c>
      <c r="AH5" s="109" t="s">
        <v>382</v>
      </c>
    </row>
    <row r="6" spans="1:34" ht="15" x14ac:dyDescent="0.25">
      <c r="A6" s="110" t="s">
        <v>208</v>
      </c>
      <c r="B6" s="76" t="s">
        <v>201</v>
      </c>
      <c r="C6" s="69" t="s">
        <v>209</v>
      </c>
      <c r="D6" s="45">
        <v>3197.5</v>
      </c>
      <c r="E6" s="45">
        <v>1993.7</v>
      </c>
      <c r="F6" s="45">
        <v>3413.2</v>
      </c>
      <c r="G6" s="45">
        <v>3957.5</v>
      </c>
      <c r="H6" s="45">
        <v>3013</v>
      </c>
      <c r="I6" s="45">
        <v>3821.8</v>
      </c>
      <c r="J6" s="45">
        <v>2447</v>
      </c>
      <c r="K6" s="45">
        <v>3433.1</v>
      </c>
      <c r="L6" s="45">
        <v>2377</v>
      </c>
      <c r="M6" s="45">
        <v>2025.5</v>
      </c>
      <c r="N6" s="45">
        <v>2230.2614166666699</v>
      </c>
      <c r="O6" s="45">
        <v>2493.6514999999999</v>
      </c>
      <c r="P6" s="45">
        <v>2368.6756249999999</v>
      </c>
      <c r="Q6" s="45">
        <v>1204.596</v>
      </c>
      <c r="R6" s="45">
        <v>1458.1584166666701</v>
      </c>
      <c r="S6" s="45">
        <v>1068.6895</v>
      </c>
      <c r="T6" s="45">
        <v>1089</v>
      </c>
      <c r="U6" s="45">
        <v>2101</v>
      </c>
      <c r="V6" s="45">
        <v>1579.76370833333</v>
      </c>
      <c r="W6" s="45">
        <v>1275.3</v>
      </c>
      <c r="X6" s="45">
        <v>1379</v>
      </c>
      <c r="Y6" s="45">
        <v>1749</v>
      </c>
      <c r="Z6" s="45">
        <v>2068</v>
      </c>
      <c r="AA6" s="45">
        <v>1395</v>
      </c>
      <c r="AB6" s="45">
        <v>950</v>
      </c>
      <c r="AC6" s="45">
        <v>3032</v>
      </c>
      <c r="AD6" s="75">
        <v>2608</v>
      </c>
      <c r="AE6" s="75">
        <v>4171</v>
      </c>
      <c r="AF6" s="75">
        <v>850</v>
      </c>
      <c r="AG6" s="75">
        <v>850</v>
      </c>
      <c r="AH6" s="109" t="s">
        <v>382</v>
      </c>
    </row>
    <row r="7" spans="1:34" ht="15" x14ac:dyDescent="0.25">
      <c r="A7" s="110"/>
      <c r="B7" s="76" t="s">
        <v>203</v>
      </c>
      <c r="C7" s="69" t="s">
        <v>210</v>
      </c>
      <c r="D7" s="45">
        <v>-1300</v>
      </c>
      <c r="E7" s="45">
        <v>4400</v>
      </c>
      <c r="F7" s="45">
        <v>-3600</v>
      </c>
      <c r="G7" s="45">
        <v>-3300</v>
      </c>
      <c r="H7" s="45">
        <v>-500</v>
      </c>
      <c r="I7" s="45">
        <v>-5000</v>
      </c>
      <c r="J7" s="45">
        <v>-5500</v>
      </c>
      <c r="K7" s="45">
        <v>-5400</v>
      </c>
      <c r="L7" s="45">
        <v>2947</v>
      </c>
      <c r="M7" s="45">
        <v>2800</v>
      </c>
      <c r="N7" s="45">
        <v>1800</v>
      </c>
      <c r="O7" s="45">
        <v>-7100</v>
      </c>
      <c r="P7" s="45">
        <v>11900</v>
      </c>
      <c r="Q7" s="45">
        <v>1500</v>
      </c>
      <c r="R7" s="45">
        <v>-20143</v>
      </c>
      <c r="S7" s="45">
        <v>-323</v>
      </c>
      <c r="T7" s="45">
        <v>-34</v>
      </c>
      <c r="U7" s="45">
        <v>98</v>
      </c>
      <c r="V7" s="45">
        <v>863</v>
      </c>
      <c r="W7" s="45">
        <v>1180</v>
      </c>
      <c r="X7" s="45">
        <v>4738</v>
      </c>
      <c r="Y7" s="45">
        <v>1790</v>
      </c>
      <c r="Z7" s="45">
        <v>957</v>
      </c>
      <c r="AA7" s="45">
        <v>3993</v>
      </c>
      <c r="AB7" s="45">
        <v>3001</v>
      </c>
      <c r="AC7" s="45">
        <v>-4190</v>
      </c>
      <c r="AD7" s="75">
        <v>-2618</v>
      </c>
      <c r="AE7" s="75">
        <v>-4825</v>
      </c>
      <c r="AF7" s="75">
        <v>5320</v>
      </c>
      <c r="AG7" s="75">
        <v>-2706</v>
      </c>
      <c r="AH7" s="109" t="s">
        <v>382</v>
      </c>
    </row>
    <row r="8" spans="1:34" ht="15" x14ac:dyDescent="0.25">
      <c r="A8" s="110" t="s">
        <v>211</v>
      </c>
      <c r="B8" s="76" t="s">
        <v>201</v>
      </c>
      <c r="C8" s="69" t="s">
        <v>212</v>
      </c>
      <c r="D8" s="45">
        <v>2677.1</v>
      </c>
      <c r="E8" s="45">
        <v>2052</v>
      </c>
      <c r="F8" s="45">
        <v>3736</v>
      </c>
      <c r="G8" s="45">
        <v>3950.3</v>
      </c>
      <c r="H8" s="45">
        <v>2396.3000000000002</v>
      </c>
      <c r="I8" s="45">
        <v>3372.1</v>
      </c>
      <c r="J8" s="45">
        <v>2850.4</v>
      </c>
      <c r="K8" s="45">
        <v>4423.3</v>
      </c>
      <c r="L8" s="45">
        <v>3755</v>
      </c>
      <c r="M8" s="45">
        <v>2058.9</v>
      </c>
      <c r="N8" s="45">
        <v>2771.7057916666699</v>
      </c>
      <c r="O8" s="45">
        <v>3034.8780833333299</v>
      </c>
      <c r="P8" s="45">
        <v>1548.82879166667</v>
      </c>
      <c r="Q8" s="45">
        <v>1591.442</v>
      </c>
      <c r="R8" s="45">
        <v>1095.7004999999999</v>
      </c>
      <c r="S8" s="45">
        <v>3138.9971249999999</v>
      </c>
      <c r="T8" s="45">
        <v>2809</v>
      </c>
      <c r="U8" s="45">
        <v>4550</v>
      </c>
      <c r="V8" s="45">
        <v>2687.8462500000001</v>
      </c>
      <c r="W8" s="45">
        <v>2044.4</v>
      </c>
      <c r="X8" s="45">
        <v>1910</v>
      </c>
      <c r="Y8" s="45">
        <v>1986</v>
      </c>
      <c r="Z8" s="45">
        <v>2513</v>
      </c>
      <c r="AA8" s="45">
        <v>2357</v>
      </c>
      <c r="AB8" s="45">
        <v>857</v>
      </c>
      <c r="AC8" s="45">
        <v>2924</v>
      </c>
      <c r="AD8" s="75">
        <v>2452</v>
      </c>
      <c r="AE8" s="75">
        <v>4246</v>
      </c>
      <c r="AF8" s="75">
        <v>2012</v>
      </c>
      <c r="AG8" s="75">
        <v>2025</v>
      </c>
      <c r="AH8" s="109" t="s">
        <v>382</v>
      </c>
    </row>
    <row r="9" spans="1:34" ht="15" x14ac:dyDescent="0.25">
      <c r="A9" s="110"/>
      <c r="B9" s="76" t="s">
        <v>203</v>
      </c>
      <c r="C9" s="69" t="s">
        <v>213</v>
      </c>
      <c r="D9" s="45">
        <v>-6500</v>
      </c>
      <c r="E9" s="45">
        <v>13200</v>
      </c>
      <c r="F9" s="45">
        <v>-6200</v>
      </c>
      <c r="G9" s="45">
        <v>-5800</v>
      </c>
      <c r="H9" s="45">
        <v>11400</v>
      </c>
      <c r="I9" s="45">
        <v>-8900</v>
      </c>
      <c r="J9" s="45">
        <v>100</v>
      </c>
      <c r="K9" s="45">
        <v>-7200</v>
      </c>
      <c r="L9" s="45">
        <v>3385</v>
      </c>
      <c r="M9" s="45">
        <v>-300</v>
      </c>
      <c r="N9" s="45">
        <v>5600</v>
      </c>
      <c r="O9" s="45">
        <v>-3000</v>
      </c>
      <c r="P9" s="45">
        <v>10400</v>
      </c>
      <c r="Q9" s="45">
        <v>-1000</v>
      </c>
      <c r="R9" s="45">
        <v>430</v>
      </c>
      <c r="S9" s="45">
        <v>305.99999999999699</v>
      </c>
      <c r="T9" s="45">
        <v>-836</v>
      </c>
      <c r="U9" s="45">
        <v>-13161</v>
      </c>
      <c r="V9" s="45">
        <v>443.00000000000102</v>
      </c>
      <c r="W9" s="45">
        <v>17602</v>
      </c>
      <c r="X9" s="45">
        <v>-4211</v>
      </c>
      <c r="Y9" s="45">
        <v>-4380</v>
      </c>
      <c r="Z9" s="45">
        <v>-5538</v>
      </c>
      <c r="AA9" s="45">
        <v>5139</v>
      </c>
      <c r="AB9" s="45">
        <v>5232</v>
      </c>
      <c r="AC9" s="45">
        <v>-9530</v>
      </c>
      <c r="AD9" s="75">
        <v>2950</v>
      </c>
      <c r="AE9" s="75">
        <v>-8481</v>
      </c>
      <c r="AF9" s="75">
        <v>8670</v>
      </c>
      <c r="AG9" s="75">
        <v>1565</v>
      </c>
      <c r="AH9" s="109" t="s">
        <v>382</v>
      </c>
    </row>
    <row r="10" spans="1:34" x14ac:dyDescent="0.2">
      <c r="A10" s="110" t="s">
        <v>214</v>
      </c>
      <c r="B10" s="76" t="s">
        <v>201</v>
      </c>
      <c r="C10" s="69" t="s">
        <v>215</v>
      </c>
      <c r="D10" s="30">
        <v>2803.5</v>
      </c>
      <c r="E10" s="30">
        <v>970.3</v>
      </c>
      <c r="F10" s="30">
        <v>4174.6000000000004</v>
      </c>
      <c r="G10" s="30">
        <v>4068.4</v>
      </c>
      <c r="H10" s="30">
        <v>3264.7</v>
      </c>
      <c r="I10" s="30">
        <v>4999.5</v>
      </c>
      <c r="J10" s="30">
        <v>3115.1</v>
      </c>
      <c r="K10" s="30">
        <v>5805.6</v>
      </c>
      <c r="L10" s="30">
        <v>2823</v>
      </c>
      <c r="M10" s="30">
        <v>2088.8000000000002</v>
      </c>
      <c r="N10" s="30">
        <v>1727.0067916666701</v>
      </c>
      <c r="O10" s="30">
        <v>1791.4269999999999</v>
      </c>
      <c r="P10" s="30">
        <v>2213.1314166666698</v>
      </c>
      <c r="Q10" s="30">
        <v>1223.867</v>
      </c>
      <c r="R10" s="30">
        <v>1004.04508333333</v>
      </c>
      <c r="S10" s="30">
        <v>2764.5571666666701</v>
      </c>
      <c r="T10" s="30">
        <v>1772</v>
      </c>
      <c r="U10" s="30">
        <v>5416</v>
      </c>
      <c r="V10" s="30">
        <v>2990.6421249999999</v>
      </c>
      <c r="W10" s="30">
        <v>2423.1999999999998</v>
      </c>
      <c r="X10" s="30">
        <v>1963</v>
      </c>
      <c r="Y10" s="30">
        <v>2039</v>
      </c>
      <c r="Z10" s="30">
        <v>2203</v>
      </c>
      <c r="AA10" s="30">
        <v>1399</v>
      </c>
      <c r="AB10" s="30">
        <v>2713.92</v>
      </c>
      <c r="AC10" s="30">
        <v>4593.51</v>
      </c>
      <c r="AD10" s="73">
        <v>3342</v>
      </c>
      <c r="AE10" s="73">
        <v>4223</v>
      </c>
      <c r="AF10" s="73">
        <v>1875</v>
      </c>
      <c r="AG10" s="73"/>
    </row>
    <row r="11" spans="1:34" x14ac:dyDescent="0.2">
      <c r="A11" s="110"/>
      <c r="B11" s="76" t="s">
        <v>203</v>
      </c>
      <c r="C11" s="69" t="s">
        <v>216</v>
      </c>
      <c r="D11" s="30">
        <v>-700</v>
      </c>
      <c r="E11" s="30">
        <v>15700</v>
      </c>
      <c r="F11" s="30">
        <v>-7000</v>
      </c>
      <c r="G11" s="30">
        <v>-2400</v>
      </c>
      <c r="H11" s="30">
        <v>-2600</v>
      </c>
      <c r="I11" s="30">
        <v>-5300</v>
      </c>
      <c r="J11" s="30">
        <v>-800</v>
      </c>
      <c r="K11" s="30">
        <v>-8600</v>
      </c>
      <c r="L11" s="30">
        <v>-4338</v>
      </c>
      <c r="M11" s="30">
        <v>-1000</v>
      </c>
      <c r="N11" s="30">
        <v>100.00000000000099</v>
      </c>
      <c r="O11" s="30">
        <v>-200.00000000000099</v>
      </c>
      <c r="P11" s="30">
        <v>1600</v>
      </c>
      <c r="Q11" s="30">
        <v>6600</v>
      </c>
      <c r="R11" s="30">
        <v>1086</v>
      </c>
      <c r="S11" s="30">
        <v>3214</v>
      </c>
      <c r="T11" s="30">
        <v>2600</v>
      </c>
      <c r="U11" s="30">
        <v>-6738</v>
      </c>
      <c r="V11" s="30">
        <v>-3960</v>
      </c>
      <c r="W11" s="30">
        <v>-2826</v>
      </c>
      <c r="X11" s="30">
        <v>-254</v>
      </c>
      <c r="Y11" s="30">
        <v>3617</v>
      </c>
      <c r="Z11" s="30">
        <v>340</v>
      </c>
      <c r="AA11" s="30">
        <v>3191</v>
      </c>
      <c r="AB11" s="30">
        <v>9259</v>
      </c>
      <c r="AC11" s="30">
        <v>-4632</v>
      </c>
      <c r="AD11" s="73">
        <v>-3444</v>
      </c>
      <c r="AE11" s="73">
        <v>-5431</v>
      </c>
      <c r="AF11" s="73">
        <v>4937</v>
      </c>
      <c r="AG11" s="73"/>
    </row>
    <row r="12" spans="1:34" ht="15" x14ac:dyDescent="0.25">
      <c r="A12" s="110" t="s">
        <v>217</v>
      </c>
      <c r="B12" s="76" t="s">
        <v>201</v>
      </c>
      <c r="C12" s="69" t="s">
        <v>218</v>
      </c>
      <c r="D12" s="45">
        <v>6919.5</v>
      </c>
      <c r="E12" s="45">
        <v>3782.5</v>
      </c>
      <c r="F12" s="45">
        <v>9082.4</v>
      </c>
      <c r="G12" s="45">
        <v>8773.9</v>
      </c>
      <c r="H12" s="45">
        <v>6255</v>
      </c>
      <c r="I12" s="45">
        <v>8598.5</v>
      </c>
      <c r="J12" s="45">
        <v>4816.2</v>
      </c>
      <c r="K12" s="45">
        <v>7044.4</v>
      </c>
      <c r="L12" s="45">
        <v>6086</v>
      </c>
      <c r="M12" s="45">
        <v>2588.1999999999998</v>
      </c>
      <c r="N12" s="45">
        <v>5637.9992916666697</v>
      </c>
      <c r="O12" s="45">
        <v>5381</v>
      </c>
      <c r="P12" s="45">
        <v>6443.8666249999997</v>
      </c>
      <c r="Q12" s="45">
        <v>5526.631625</v>
      </c>
      <c r="R12" s="45">
        <v>2598.7825416666701</v>
      </c>
      <c r="S12" s="45">
        <v>6676.19570833333</v>
      </c>
      <c r="T12" s="45">
        <v>6850</v>
      </c>
      <c r="U12" s="45">
        <v>9924</v>
      </c>
      <c r="V12" s="45">
        <v>6077.6265000000003</v>
      </c>
      <c r="W12" s="45">
        <v>3625</v>
      </c>
      <c r="X12" s="45">
        <v>5035</v>
      </c>
      <c r="Y12" s="45">
        <v>4424</v>
      </c>
      <c r="Z12" s="45">
        <v>3382</v>
      </c>
      <c r="AA12" s="45">
        <v>4441</v>
      </c>
      <c r="AB12" s="45">
        <v>5787</v>
      </c>
      <c r="AC12" s="45">
        <v>10172</v>
      </c>
      <c r="AD12" s="75">
        <v>8671</v>
      </c>
      <c r="AE12" s="75">
        <v>10634</v>
      </c>
      <c r="AF12" s="75">
        <v>4093</v>
      </c>
      <c r="AG12" s="75">
        <v>6807</v>
      </c>
      <c r="AH12" s="109" t="s">
        <v>382</v>
      </c>
    </row>
    <row r="13" spans="1:34" ht="15" x14ac:dyDescent="0.25">
      <c r="A13" s="110"/>
      <c r="B13" s="76" t="s">
        <v>203</v>
      </c>
      <c r="C13" s="69" t="s">
        <v>219</v>
      </c>
      <c r="D13" s="45">
        <v>-3900</v>
      </c>
      <c r="E13" s="45">
        <v>18100</v>
      </c>
      <c r="F13" s="45">
        <v>-21400</v>
      </c>
      <c r="G13" s="45">
        <v>-21900</v>
      </c>
      <c r="H13" s="45">
        <v>-2600</v>
      </c>
      <c r="I13" s="45">
        <v>-27600</v>
      </c>
      <c r="J13" s="45">
        <v>-1800</v>
      </c>
      <c r="K13" s="45">
        <v>-2100</v>
      </c>
      <c r="L13" s="45">
        <v>4735</v>
      </c>
      <c r="M13" s="45">
        <v>3900</v>
      </c>
      <c r="N13" s="45">
        <v>4600</v>
      </c>
      <c r="O13" s="45">
        <v>1200</v>
      </c>
      <c r="P13" s="45">
        <v>8900.0000000000091</v>
      </c>
      <c r="Q13" s="45">
        <v>6800</v>
      </c>
      <c r="R13" s="45">
        <v>3314</v>
      </c>
      <c r="S13" s="45">
        <v>6771</v>
      </c>
      <c r="T13" s="45">
        <v>115</v>
      </c>
      <c r="U13" s="45">
        <v>-24403</v>
      </c>
      <c r="V13" s="45">
        <v>-8920</v>
      </c>
      <c r="W13" s="45">
        <v>-1189</v>
      </c>
      <c r="X13" s="45">
        <v>15903</v>
      </c>
      <c r="Y13" s="45">
        <v>2381</v>
      </c>
      <c r="Z13" s="45">
        <v>5370</v>
      </c>
      <c r="AA13" s="45">
        <v>8017</v>
      </c>
      <c r="AB13" s="45">
        <v>905</v>
      </c>
      <c r="AC13" s="45">
        <v>-4786</v>
      </c>
      <c r="AD13" s="75">
        <v>-9291</v>
      </c>
      <c r="AE13" s="75">
        <v>-21713</v>
      </c>
      <c r="AF13" s="75">
        <v>31139</v>
      </c>
      <c r="AG13" s="75">
        <v>-4612</v>
      </c>
      <c r="AH13" s="109" t="s">
        <v>382</v>
      </c>
    </row>
    <row r="14" spans="1:34" ht="15" x14ac:dyDescent="0.25">
      <c r="A14" s="110" t="s">
        <v>220</v>
      </c>
      <c r="B14" s="76" t="s">
        <v>221</v>
      </c>
      <c r="C14" s="69" t="s">
        <v>222</v>
      </c>
      <c r="D14" s="45">
        <v>14943.6</v>
      </c>
      <c r="E14" s="45">
        <v>2534.1999999999998</v>
      </c>
      <c r="F14" s="45">
        <v>19720.400000000001</v>
      </c>
      <c r="G14" s="45">
        <v>16676.900000000001</v>
      </c>
      <c r="H14" s="45">
        <v>15241.9</v>
      </c>
      <c r="I14" s="45">
        <v>20786.099999999999</v>
      </c>
      <c r="J14" s="45">
        <v>12341</v>
      </c>
      <c r="K14" s="45">
        <v>29081.1</v>
      </c>
      <c r="L14" s="45">
        <v>23664</v>
      </c>
      <c r="M14" s="45">
        <v>17017</v>
      </c>
      <c r="N14" s="45">
        <v>17706.291625000002</v>
      </c>
      <c r="O14" s="45">
        <v>16181.838666666699</v>
      </c>
      <c r="P14" s="45">
        <v>14700.989250000001</v>
      </c>
      <c r="Q14" s="45">
        <v>12238.839541666701</v>
      </c>
      <c r="R14" s="45">
        <v>14439.4698333333</v>
      </c>
      <c r="S14" s="45">
        <v>10475.312041666701</v>
      </c>
      <c r="T14" s="45">
        <v>14831</v>
      </c>
      <c r="U14" s="45">
        <v>31127</v>
      </c>
      <c r="V14" s="45">
        <v>25919</v>
      </c>
      <c r="W14" s="45">
        <v>18541</v>
      </c>
      <c r="X14" s="45">
        <v>6901</v>
      </c>
      <c r="Y14" s="45">
        <v>8757</v>
      </c>
      <c r="Z14" s="45">
        <v>8753</v>
      </c>
      <c r="AA14" s="45">
        <f>7472-AA15</f>
        <v>7127</v>
      </c>
      <c r="AB14" s="45">
        <v>16760</v>
      </c>
      <c r="AC14" s="45">
        <v>26419</v>
      </c>
      <c r="AD14" s="75">
        <v>11476</v>
      </c>
      <c r="AE14" s="75">
        <v>31111</v>
      </c>
      <c r="AF14" s="75">
        <v>9211</v>
      </c>
      <c r="AG14" s="75">
        <v>19648.562911666661</v>
      </c>
      <c r="AH14" s="109" t="s">
        <v>382</v>
      </c>
    </row>
    <row r="15" spans="1:34" ht="15" x14ac:dyDescent="0.25">
      <c r="A15" s="110"/>
      <c r="B15" s="76" t="s">
        <v>223</v>
      </c>
      <c r="C15" s="69" t="s">
        <v>224</v>
      </c>
      <c r="D15" s="45">
        <v>0</v>
      </c>
      <c r="E15" s="45">
        <v>0</v>
      </c>
      <c r="F15" s="45">
        <v>0</v>
      </c>
      <c r="G15" s="45">
        <v>0</v>
      </c>
      <c r="H15" s="45">
        <v>0</v>
      </c>
      <c r="I15" s="45">
        <v>0</v>
      </c>
      <c r="J15" s="45">
        <v>0</v>
      </c>
      <c r="K15" s="45">
        <v>0</v>
      </c>
      <c r="L15" s="45">
        <v>0</v>
      </c>
      <c r="M15" s="45">
        <v>0</v>
      </c>
      <c r="N15" s="45">
        <v>0</v>
      </c>
      <c r="O15" s="45">
        <v>0</v>
      </c>
      <c r="P15" s="45">
        <v>0</v>
      </c>
      <c r="Q15" s="45">
        <v>0</v>
      </c>
      <c r="R15" s="45">
        <v>0</v>
      </c>
      <c r="S15" s="45">
        <v>0</v>
      </c>
      <c r="T15" s="45">
        <v>0</v>
      </c>
      <c r="U15" s="45">
        <v>0</v>
      </c>
      <c r="V15" s="45">
        <v>0</v>
      </c>
      <c r="W15" s="45">
        <v>0</v>
      </c>
      <c r="X15" s="45">
        <v>3214</v>
      </c>
      <c r="Y15" s="45">
        <v>1852</v>
      </c>
      <c r="Z15" s="45">
        <v>2011</v>
      </c>
      <c r="AA15" s="45">
        <v>345</v>
      </c>
      <c r="AB15" s="45">
        <v>0</v>
      </c>
      <c r="AC15" s="45">
        <v>0</v>
      </c>
      <c r="AD15" s="75">
        <v>0</v>
      </c>
      <c r="AE15" s="75">
        <f>AVERAGE(AB15:AD15)</f>
        <v>0</v>
      </c>
      <c r="AF15" s="75">
        <f>AVERAGE(AC15:AE15)</f>
        <v>0</v>
      </c>
      <c r="AG15" s="75">
        <v>0</v>
      </c>
      <c r="AH15" s="109" t="s">
        <v>382</v>
      </c>
    </row>
    <row r="16" spans="1:34" ht="15" x14ac:dyDescent="0.25">
      <c r="A16" s="110"/>
      <c r="B16" s="76" t="s">
        <v>203</v>
      </c>
      <c r="C16" s="69" t="s">
        <v>225</v>
      </c>
      <c r="D16" s="45">
        <v>-21700</v>
      </c>
      <c r="E16" s="45">
        <v>42700</v>
      </c>
      <c r="F16" s="45">
        <v>-20600</v>
      </c>
      <c r="G16" s="45">
        <v>-15700</v>
      </c>
      <c r="H16" s="45">
        <v>22300</v>
      </c>
      <c r="I16" s="45">
        <v>-77300</v>
      </c>
      <c r="J16" s="45">
        <v>27900</v>
      </c>
      <c r="K16" s="45">
        <v>-82400</v>
      </c>
      <c r="L16" s="45">
        <v>-47110</v>
      </c>
      <c r="M16" s="45">
        <v>-6200</v>
      </c>
      <c r="N16" s="45">
        <v>21000</v>
      </c>
      <c r="O16" s="45">
        <v>-11800</v>
      </c>
      <c r="P16" s="45">
        <v>139100</v>
      </c>
      <c r="Q16" s="45">
        <v>63900</v>
      </c>
      <c r="R16" s="45">
        <v>957.99999999996999</v>
      </c>
      <c r="S16" s="45">
        <v>-1858</v>
      </c>
      <c r="T16" s="45">
        <v>4700</v>
      </c>
      <c r="U16" s="45">
        <v>-131875</v>
      </c>
      <c r="V16" s="45">
        <v>-66603</v>
      </c>
      <c r="W16" s="45">
        <v>24320</v>
      </c>
      <c r="X16" s="45">
        <v>18574</v>
      </c>
      <c r="Y16" s="45">
        <v>26787</v>
      </c>
      <c r="Z16" s="45">
        <v>30044</v>
      </c>
      <c r="AA16" s="45">
        <v>30781</v>
      </c>
      <c r="AB16" s="45">
        <v>74701</v>
      </c>
      <c r="AC16" s="45">
        <v>-50098</v>
      </c>
      <c r="AD16" s="75">
        <v>754</v>
      </c>
      <c r="AE16" s="75">
        <v>-54915</v>
      </c>
      <c r="AF16" s="75">
        <v>-5777</v>
      </c>
      <c r="AG16" s="75">
        <v>-4193</v>
      </c>
      <c r="AH16" s="109" t="s">
        <v>382</v>
      </c>
    </row>
    <row r="17" spans="1:33" x14ac:dyDescent="0.2">
      <c r="A17" t="s">
        <v>226</v>
      </c>
      <c r="B17" s="76" t="s">
        <v>201</v>
      </c>
      <c r="C17" s="69" t="s">
        <v>227</v>
      </c>
      <c r="D17" s="30">
        <v>170</v>
      </c>
      <c r="E17" s="30">
        <v>310</v>
      </c>
      <c r="F17" s="30">
        <v>370</v>
      </c>
      <c r="G17" s="30">
        <v>320</v>
      </c>
      <c r="H17" s="30">
        <v>270</v>
      </c>
      <c r="I17" s="30">
        <v>900</v>
      </c>
      <c r="J17" s="30">
        <v>320</v>
      </c>
      <c r="K17" s="30">
        <v>0</v>
      </c>
      <c r="L17" s="30">
        <v>670</v>
      </c>
      <c r="M17" s="30">
        <v>1110</v>
      </c>
      <c r="N17" s="30">
        <v>2020</v>
      </c>
      <c r="O17" s="30">
        <v>1770</v>
      </c>
      <c r="P17" s="30">
        <v>130</v>
      </c>
      <c r="Q17" s="30">
        <v>10</v>
      </c>
      <c r="R17" s="30">
        <v>130</v>
      </c>
      <c r="S17" s="30">
        <v>330</v>
      </c>
      <c r="T17" s="30">
        <v>-160</v>
      </c>
      <c r="U17" s="30">
        <v>760</v>
      </c>
      <c r="V17" s="30">
        <v>800</v>
      </c>
      <c r="W17" s="30">
        <v>1380</v>
      </c>
      <c r="X17" s="30">
        <v>-280</v>
      </c>
      <c r="Y17" s="30">
        <v>520</v>
      </c>
      <c r="Z17" s="30">
        <v>2595</v>
      </c>
      <c r="AA17" s="30">
        <v>-194</v>
      </c>
      <c r="AB17" s="30">
        <v>-131</v>
      </c>
      <c r="AC17" s="30">
        <v>1385</v>
      </c>
      <c r="AD17" s="73">
        <v>1290</v>
      </c>
      <c r="AE17" s="73">
        <v>3332</v>
      </c>
      <c r="AF17" s="73">
        <v>3218</v>
      </c>
      <c r="AG17" s="73"/>
    </row>
    <row r="18" spans="1:33" x14ac:dyDescent="0.2">
      <c r="A18" s="110" t="s">
        <v>228</v>
      </c>
      <c r="B18" s="76" t="s">
        <v>229</v>
      </c>
      <c r="C18" s="69" t="s">
        <v>230</v>
      </c>
      <c r="D18" s="78">
        <f>D14*Canal!E80+D15</f>
        <v>7352.8256013085256</v>
      </c>
      <c r="E18" s="78">
        <f>E14*Canal!F80+E15</f>
        <v>1440.1531991233503</v>
      </c>
      <c r="F18" s="78">
        <f>F14*Canal!G80+F15</f>
        <v>10505.232204853462</v>
      </c>
      <c r="G18" s="78">
        <f>G14*Canal!H80+G15</f>
        <v>8879.2052263211244</v>
      </c>
      <c r="H18" s="78">
        <f>H14*Canal!I80+H15</f>
        <v>7611.017701358116</v>
      </c>
      <c r="I18" s="78">
        <f>I14*Canal!J80+I15</f>
        <v>11233.348730552058</v>
      </c>
      <c r="J18" s="78">
        <f>J14*Canal!K80+J15</f>
        <v>6079.0008852821838</v>
      </c>
      <c r="K18" s="78">
        <f>K14*Canal!L80+K15</f>
        <v>15433.457898014625</v>
      </c>
      <c r="L18" s="78">
        <f>L14*Canal!M80+L15</f>
        <v>11463.16761112683</v>
      </c>
      <c r="M18" s="78">
        <f>M14*Canal!N80+M15</f>
        <v>8597.6065017406509</v>
      </c>
      <c r="N18" s="80">
        <v>8951</v>
      </c>
      <c r="O18" s="80">
        <v>8460</v>
      </c>
      <c r="P18" s="78">
        <f>P14*Canal!Q80+P15</f>
        <v>14700.989250000001</v>
      </c>
      <c r="Q18" s="78">
        <f>Q14*Canal!R80+Q15</f>
        <v>6862.880944494249</v>
      </c>
      <c r="R18" s="78">
        <f>R14*Canal!S80+R15</f>
        <v>7566.6982076199301</v>
      </c>
      <c r="S18" s="78">
        <f>S14*Canal!T80+S15</f>
        <v>7024.6856794518371</v>
      </c>
      <c r="T18" s="78">
        <f>T14*Canal!U80+T15</f>
        <v>7305.3473320624371</v>
      </c>
      <c r="U18" s="78">
        <f>U14*Canal!V80+U15</f>
        <v>17783.381557877077</v>
      </c>
      <c r="V18" s="78">
        <f>V14*Canal!W80+V15</f>
        <v>14886.851940901804</v>
      </c>
      <c r="W18" s="78">
        <f>W14*Canal!X80+W15</f>
        <v>18541</v>
      </c>
      <c r="X18" s="78">
        <f>X14*Canal!Y80+X15</f>
        <v>7227.3853158282291</v>
      </c>
      <c r="Y18" s="78">
        <f>Y14*Canal!Z80+Y15</f>
        <v>6808.5364781763283</v>
      </c>
      <c r="Z18" s="78">
        <f>Z14*Canal!AA80+Z15</f>
        <v>7186.7090041468473</v>
      </c>
      <c r="AA18" s="78">
        <f>AA14*Canal!AB80+AA15</f>
        <v>4543.6077982744646</v>
      </c>
      <c r="AB18" s="78">
        <f>AB14*Canal!AC80+AB15</f>
        <v>9758.3369050039873</v>
      </c>
      <c r="AC18" s="78">
        <f>AC14*Canal!AD80+AC15</f>
        <v>13213.32376555906</v>
      </c>
      <c r="AD18" s="79">
        <f>AD14*Canal!AE80+AD15</f>
        <v>7217.2692692210394</v>
      </c>
      <c r="AE18" s="79">
        <f>AE14*Canal!AF80+AE15</f>
        <v>16595.042701587077</v>
      </c>
      <c r="AF18" s="79">
        <f>AF14*Canal!AG80+AF15</f>
        <v>5164.8798418468214</v>
      </c>
      <c r="AG18" s="79">
        <f>AG14*Canal!AH80+AG15</f>
        <v>10929.739375148272</v>
      </c>
    </row>
    <row r="19" spans="1:33" x14ac:dyDescent="0.2">
      <c r="A19" s="110"/>
      <c r="B19" s="76" t="s">
        <v>231</v>
      </c>
      <c r="C19" s="69" t="s">
        <v>232</v>
      </c>
      <c r="D19" s="78">
        <f>D14*Canal!E81</f>
        <v>7590.7743986914747</v>
      </c>
      <c r="E19" s="78">
        <f>E14*Canal!F81</f>
        <v>1094.0468008766495</v>
      </c>
      <c r="F19" s="78">
        <f>F14*Canal!G81</f>
        <v>9215.167795146539</v>
      </c>
      <c r="G19" s="78">
        <f>G14*Canal!H81</f>
        <v>7797.694773678877</v>
      </c>
      <c r="H19" s="78">
        <f>H14*Canal!I81</f>
        <v>7630.8822986418845</v>
      </c>
      <c r="I19" s="78">
        <f>I14*Canal!J81</f>
        <v>9552.751269447941</v>
      </c>
      <c r="J19" s="78">
        <f>J14*Canal!K81</f>
        <v>6261.9991147178162</v>
      </c>
      <c r="K19" s="78">
        <f>K14*Canal!L81</f>
        <v>13647.642101985373</v>
      </c>
      <c r="L19" s="78">
        <f>L14*Canal!M81</f>
        <v>12200.83238887317</v>
      </c>
      <c r="M19" s="78">
        <f>M14*Canal!N81</f>
        <v>8419.3934982593491</v>
      </c>
      <c r="N19" s="81">
        <f>N14-N18</f>
        <v>8755.2916250000017</v>
      </c>
      <c r="O19" s="81">
        <f>O14-O18</f>
        <v>7721.8386666666993</v>
      </c>
      <c r="P19" s="78">
        <f>P14*Canal!Q81</f>
        <v>0</v>
      </c>
      <c r="Q19" s="78">
        <f>Q14*Canal!R81</f>
        <v>5375.9585971724518</v>
      </c>
      <c r="R19" s="78">
        <f>R14*Canal!S81</f>
        <v>6872.7716257133698</v>
      </c>
      <c r="S19" s="78">
        <f>S14*Canal!T81</f>
        <v>3450.6263622148631</v>
      </c>
      <c r="T19" s="78">
        <f>T14*Canal!U81</f>
        <v>7525.6526679375638</v>
      </c>
      <c r="U19" s="78">
        <f>U14*Canal!V81</f>
        <v>13343.618442122921</v>
      </c>
      <c r="V19" s="78">
        <f>V14*Canal!W81</f>
        <v>11032.148059098196</v>
      </c>
      <c r="W19" s="78">
        <f>W14*Canal!X81</f>
        <v>0</v>
      </c>
      <c r="X19" s="78">
        <f>X14*Canal!Y81</f>
        <v>2887.6146841717705</v>
      </c>
      <c r="Y19" s="78">
        <f>Y14*Canal!Z81</f>
        <v>3800.4635218236722</v>
      </c>
      <c r="Z19" s="78">
        <f>Z14*Canal!AA81</f>
        <v>3577.2909958531527</v>
      </c>
      <c r="AA19" s="78">
        <f>AA14*Canal!AB81</f>
        <v>2928.392201725535</v>
      </c>
      <c r="AB19" s="78">
        <f>AB14*Canal!AC81</f>
        <v>7001.6630949960118</v>
      </c>
      <c r="AC19" s="78">
        <f>AC14*Canal!AD81</f>
        <v>13205.67623444094</v>
      </c>
      <c r="AD19" s="79">
        <f>AD14*Canal!AE81</f>
        <v>4258.7307307789606</v>
      </c>
      <c r="AE19" s="79">
        <f>AE14*Canal!AF81</f>
        <v>14515.957298412925</v>
      </c>
      <c r="AF19" s="79">
        <f>AF14*Canal!AG81</f>
        <v>4046.1201581531786</v>
      </c>
      <c r="AG19" s="79">
        <f>AG14*Canal!AH81</f>
        <v>8718.8235365183882</v>
      </c>
    </row>
  </sheetData>
  <sheetProtection selectLockedCells="1" selectUnlockedCells="1"/>
  <mergeCells count="8">
    <mergeCell ref="A14:A16"/>
    <mergeCell ref="A18:A19"/>
    <mergeCell ref="A2:A3"/>
    <mergeCell ref="A4:A5"/>
    <mergeCell ref="A6:A7"/>
    <mergeCell ref="A8:A9"/>
    <mergeCell ref="A10:A11"/>
    <mergeCell ref="A12:A13"/>
  </mergeCells>
  <pageMargins left="0.78749999999999998" right="0.78749999999999998" top="1.0249999999999999" bottom="1.0249999999999999" header="0.78749999999999998" footer="0.78749999999999998"/>
  <pageSetup paperSize="9" firstPageNumber="0" orientation="portrait" horizontalDpi="300" verticalDpi="300"/>
  <headerFooter alignWithMargins="0">
    <oddHeader>&amp;C&amp;A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B57055-EA50-4AE4-8A9E-2F66309233E0}">
  <dimension ref="A1:AI81"/>
  <sheetViews>
    <sheetView tabSelected="1" zoomScaleNormal="100" workbookViewId="0">
      <pane xSplit="4" ySplit="1" topLeftCell="U56" activePane="bottomRight" state="frozen"/>
      <selection pane="topRight" activeCell="AC1" sqref="AC1"/>
      <selection pane="bottomLeft" activeCell="A50" sqref="A50"/>
      <selection pane="bottomRight" activeCell="AH78" sqref="AH78"/>
    </sheetView>
  </sheetViews>
  <sheetFormatPr defaultColWidth="11.28515625" defaultRowHeight="12.75" x14ac:dyDescent="0.2"/>
  <cols>
    <col min="1" max="1" width="46.28515625" style="76" customWidth="1"/>
    <col min="2" max="2" width="31.28515625" style="76" customWidth="1"/>
    <col min="3" max="3" width="18.28515625" style="76" customWidth="1"/>
    <col min="4" max="4" width="16.28515625" style="82" customWidth="1"/>
    <col min="5" max="9" width="6.28515625" customWidth="1"/>
    <col min="10" max="10" width="7.28515625" customWidth="1"/>
    <col min="11" max="11" width="6.28515625" customWidth="1"/>
    <col min="12" max="15" width="7.28515625" customWidth="1"/>
    <col min="16" max="16" width="9.28515625" customWidth="1"/>
    <col min="17" max="24" width="7.28515625" customWidth="1"/>
    <col min="25" max="30" width="8.28515625" customWidth="1"/>
    <col min="31" max="33" width="6.28515625" customWidth="1"/>
    <col min="34" max="34" width="9.140625" customWidth="1"/>
    <col min="35" max="35" width="38.85546875" bestFit="1" customWidth="1"/>
  </cols>
  <sheetData>
    <row r="1" spans="1:35" ht="15" x14ac:dyDescent="0.25">
      <c r="A1" s="4" t="s">
        <v>2</v>
      </c>
      <c r="B1" s="4" t="s">
        <v>2</v>
      </c>
      <c r="C1" s="4" t="s">
        <v>233</v>
      </c>
      <c r="D1" s="83" t="s">
        <v>3</v>
      </c>
      <c r="E1" s="3">
        <v>1995</v>
      </c>
      <c r="F1" s="3">
        <f t="shared" ref="F1:AH1" si="0">E1+1</f>
        <v>1996</v>
      </c>
      <c r="G1" s="3">
        <f t="shared" si="0"/>
        <v>1997</v>
      </c>
      <c r="H1" s="3">
        <f t="shared" si="0"/>
        <v>1998</v>
      </c>
      <c r="I1" s="3">
        <f t="shared" si="0"/>
        <v>1999</v>
      </c>
      <c r="J1" s="3">
        <f t="shared" si="0"/>
        <v>2000</v>
      </c>
      <c r="K1" s="3">
        <f t="shared" si="0"/>
        <v>2001</v>
      </c>
      <c r="L1" s="3">
        <f t="shared" si="0"/>
        <v>2002</v>
      </c>
      <c r="M1" s="3">
        <f t="shared" si="0"/>
        <v>2003</v>
      </c>
      <c r="N1" s="3">
        <f t="shared" si="0"/>
        <v>2004</v>
      </c>
      <c r="O1" s="3">
        <f t="shared" si="0"/>
        <v>2005</v>
      </c>
      <c r="P1" s="3">
        <f t="shared" si="0"/>
        <v>2006</v>
      </c>
      <c r="Q1" s="3">
        <f t="shared" si="0"/>
        <v>2007</v>
      </c>
      <c r="R1" s="3">
        <f t="shared" si="0"/>
        <v>2008</v>
      </c>
      <c r="S1" s="3">
        <f t="shared" si="0"/>
        <v>2009</v>
      </c>
      <c r="T1" s="3">
        <f t="shared" si="0"/>
        <v>2010</v>
      </c>
      <c r="U1" s="3">
        <f t="shared" si="0"/>
        <v>2011</v>
      </c>
      <c r="V1" s="3">
        <f t="shared" si="0"/>
        <v>2012</v>
      </c>
      <c r="W1" s="3">
        <f t="shared" si="0"/>
        <v>2013</v>
      </c>
      <c r="X1" s="3">
        <f t="shared" si="0"/>
        <v>2014</v>
      </c>
      <c r="Y1" s="3">
        <f t="shared" si="0"/>
        <v>2015</v>
      </c>
      <c r="Z1" s="3">
        <f t="shared" si="0"/>
        <v>2016</v>
      </c>
      <c r="AA1" s="3">
        <f t="shared" si="0"/>
        <v>2017</v>
      </c>
      <c r="AB1" s="3">
        <f t="shared" si="0"/>
        <v>2018</v>
      </c>
      <c r="AC1" s="3">
        <f t="shared" si="0"/>
        <v>2019</v>
      </c>
      <c r="AD1" s="84">
        <f t="shared" si="0"/>
        <v>2020</v>
      </c>
      <c r="AE1" s="84">
        <f t="shared" si="0"/>
        <v>2021</v>
      </c>
      <c r="AF1" s="84">
        <f t="shared" si="0"/>
        <v>2022</v>
      </c>
      <c r="AG1" s="84">
        <f t="shared" si="0"/>
        <v>2023</v>
      </c>
      <c r="AH1" s="84">
        <f t="shared" si="0"/>
        <v>2024</v>
      </c>
      <c r="AI1" s="108" t="s">
        <v>378</v>
      </c>
    </row>
    <row r="2" spans="1:35" s="1" customFormat="1" ht="12.75" customHeight="1" x14ac:dyDescent="0.2">
      <c r="A2" s="118" t="s">
        <v>234</v>
      </c>
      <c r="B2" s="76" t="s">
        <v>235</v>
      </c>
      <c r="C2" s="76" t="s">
        <v>236</v>
      </c>
      <c r="D2" s="85" t="s">
        <v>237</v>
      </c>
      <c r="E2" s="15">
        <v>1276</v>
      </c>
      <c r="F2" s="15">
        <v>1207</v>
      </c>
      <c r="G2" s="15">
        <v>1749</v>
      </c>
      <c r="H2" s="15">
        <v>1520</v>
      </c>
      <c r="I2" s="15">
        <v>1714</v>
      </c>
      <c r="J2" s="15">
        <v>1853</v>
      </c>
      <c r="K2" s="15">
        <v>1718</v>
      </c>
      <c r="L2" s="15">
        <v>1510</v>
      </c>
      <c r="M2" s="15">
        <v>1948</v>
      </c>
      <c r="N2" s="15">
        <v>2072</v>
      </c>
      <c r="O2" s="15">
        <v>2423</v>
      </c>
      <c r="P2" s="15">
        <v>2654</v>
      </c>
      <c r="Q2" s="15">
        <v>2512</v>
      </c>
      <c r="R2" s="15">
        <v>465</v>
      </c>
      <c r="S2" s="15">
        <v>0</v>
      </c>
      <c r="T2" s="15">
        <v>0</v>
      </c>
      <c r="U2" s="15">
        <v>0</v>
      </c>
      <c r="V2" s="15">
        <v>0</v>
      </c>
      <c r="W2" s="15">
        <v>0</v>
      </c>
      <c r="X2" s="15">
        <v>0</v>
      </c>
      <c r="Y2" s="15">
        <v>0</v>
      </c>
      <c r="Z2" s="15">
        <v>0</v>
      </c>
      <c r="AA2" s="15">
        <v>0</v>
      </c>
      <c r="AB2" s="15">
        <v>0</v>
      </c>
      <c r="AC2" s="15">
        <v>0</v>
      </c>
      <c r="AD2" s="71">
        <v>0</v>
      </c>
      <c r="AE2" s="71">
        <v>0</v>
      </c>
      <c r="AF2" s="71">
        <v>0</v>
      </c>
      <c r="AG2" s="71">
        <v>0</v>
      </c>
      <c r="AH2" s="71"/>
      <c r="AI2"/>
    </row>
    <row r="3" spans="1:35" s="1" customFormat="1" ht="15" x14ac:dyDescent="0.25">
      <c r="A3" s="118"/>
      <c r="B3" s="76" t="s">
        <v>238</v>
      </c>
      <c r="C3" s="76" t="s">
        <v>239</v>
      </c>
      <c r="D3" s="85" t="s">
        <v>240</v>
      </c>
      <c r="E3" s="45">
        <v>3836</v>
      </c>
      <c r="F3" s="45">
        <v>5099</v>
      </c>
      <c r="G3" s="45">
        <v>5533</v>
      </c>
      <c r="H3" s="45">
        <v>6079</v>
      </c>
      <c r="I3" s="45">
        <v>6479</v>
      </c>
      <c r="J3" s="45">
        <v>5921</v>
      </c>
      <c r="K3" s="45">
        <v>5011</v>
      </c>
      <c r="L3" s="45">
        <v>5646</v>
      </c>
      <c r="M3" s="45">
        <v>4965</v>
      </c>
      <c r="N3" s="45">
        <v>3732</v>
      </c>
      <c r="O3" s="45">
        <v>4745</v>
      </c>
      <c r="P3" s="45">
        <v>4418</v>
      </c>
      <c r="Q3" s="45">
        <v>4522</v>
      </c>
      <c r="R3" s="45">
        <v>4995</v>
      </c>
      <c r="S3" s="45">
        <v>4192.7209999999995</v>
      </c>
      <c r="T3" s="45">
        <v>5040.6679999999997</v>
      </c>
      <c r="U3" s="45">
        <v>4826</v>
      </c>
      <c r="V3" s="45">
        <v>6129</v>
      </c>
      <c r="W3" s="45">
        <v>3839</v>
      </c>
      <c r="X3" s="45">
        <v>3110.41</v>
      </c>
      <c r="Y3" s="45">
        <v>3668</v>
      </c>
      <c r="Z3" s="45">
        <v>3991</v>
      </c>
      <c r="AA3" s="86">
        <v>4732.41</v>
      </c>
      <c r="AB3" s="45">
        <v>3676</v>
      </c>
      <c r="AC3" s="45">
        <v>3963</v>
      </c>
      <c r="AD3" s="75">
        <v>5288</v>
      </c>
      <c r="AE3" s="75">
        <v>5640</v>
      </c>
      <c r="AF3" s="75">
        <v>6216</v>
      </c>
      <c r="AG3" s="75">
        <v>4182</v>
      </c>
      <c r="AH3" s="75">
        <v>5013.8317949999919</v>
      </c>
      <c r="AI3" s="109" t="s">
        <v>383</v>
      </c>
    </row>
    <row r="4" spans="1:35" s="1" customFormat="1" x14ac:dyDescent="0.2">
      <c r="A4" s="118"/>
      <c r="B4" s="76" t="s">
        <v>235</v>
      </c>
      <c r="C4" s="76" t="s">
        <v>241</v>
      </c>
      <c r="D4" s="85" t="s">
        <v>242</v>
      </c>
      <c r="E4" s="78">
        <f t="shared" ref="E4:AG4" si="1">E2+E3</f>
        <v>5112</v>
      </c>
      <c r="F4" s="78">
        <f t="shared" si="1"/>
        <v>6306</v>
      </c>
      <c r="G4" s="78">
        <f t="shared" si="1"/>
        <v>7282</v>
      </c>
      <c r="H4" s="78">
        <f t="shared" si="1"/>
        <v>7599</v>
      </c>
      <c r="I4" s="78">
        <f t="shared" si="1"/>
        <v>8193</v>
      </c>
      <c r="J4" s="78">
        <f t="shared" si="1"/>
        <v>7774</v>
      </c>
      <c r="K4" s="78">
        <f t="shared" si="1"/>
        <v>6729</v>
      </c>
      <c r="L4" s="78">
        <f t="shared" si="1"/>
        <v>7156</v>
      </c>
      <c r="M4" s="78">
        <f t="shared" si="1"/>
        <v>6913</v>
      </c>
      <c r="N4" s="78">
        <f t="shared" si="1"/>
        <v>5804</v>
      </c>
      <c r="O4" s="78">
        <f t="shared" si="1"/>
        <v>7168</v>
      </c>
      <c r="P4" s="78">
        <f t="shared" si="1"/>
        <v>7072</v>
      </c>
      <c r="Q4" s="78">
        <f t="shared" si="1"/>
        <v>7034</v>
      </c>
      <c r="R4" s="78">
        <f t="shared" si="1"/>
        <v>5460</v>
      </c>
      <c r="S4" s="78">
        <f t="shared" si="1"/>
        <v>4192.7209999999995</v>
      </c>
      <c r="T4" s="78">
        <f t="shared" si="1"/>
        <v>5040.6679999999997</v>
      </c>
      <c r="U4" s="78">
        <f t="shared" si="1"/>
        <v>4826</v>
      </c>
      <c r="V4" s="78">
        <f t="shared" si="1"/>
        <v>6129</v>
      </c>
      <c r="W4" s="78">
        <f t="shared" si="1"/>
        <v>3839</v>
      </c>
      <c r="X4" s="78">
        <f t="shared" si="1"/>
        <v>3110.41</v>
      </c>
      <c r="Y4" s="78">
        <f t="shared" si="1"/>
        <v>3668</v>
      </c>
      <c r="Z4" s="78">
        <f t="shared" si="1"/>
        <v>3991</v>
      </c>
      <c r="AA4" s="78">
        <f t="shared" si="1"/>
        <v>4732.41</v>
      </c>
      <c r="AB4" s="78">
        <f t="shared" si="1"/>
        <v>3676</v>
      </c>
      <c r="AC4" s="78">
        <f t="shared" si="1"/>
        <v>3963</v>
      </c>
      <c r="AD4" s="79">
        <f t="shared" si="1"/>
        <v>5288</v>
      </c>
      <c r="AE4" s="79">
        <f t="shared" si="1"/>
        <v>5640</v>
      </c>
      <c r="AF4" s="79">
        <f t="shared" si="1"/>
        <v>6216</v>
      </c>
      <c r="AG4" s="79">
        <f t="shared" si="1"/>
        <v>4182</v>
      </c>
      <c r="AH4" s="79">
        <f>AH2+AH3</f>
        <v>5013.8317949999919</v>
      </c>
      <c r="AI4"/>
    </row>
    <row r="5" spans="1:35" s="1" customFormat="1" x14ac:dyDescent="0.2">
      <c r="A5" s="76" t="s">
        <v>243</v>
      </c>
      <c r="B5" s="76" t="s">
        <v>244</v>
      </c>
      <c r="C5" s="76" t="s">
        <v>245</v>
      </c>
      <c r="D5" s="85" t="s">
        <v>246</v>
      </c>
      <c r="E5" s="15">
        <v>523</v>
      </c>
      <c r="F5" s="15">
        <v>705</v>
      </c>
      <c r="G5" s="15">
        <v>2022</v>
      </c>
      <c r="H5" s="15">
        <v>1804</v>
      </c>
      <c r="I5" s="15">
        <v>1864</v>
      </c>
      <c r="J5" s="15">
        <v>1718</v>
      </c>
      <c r="K5" s="15">
        <v>1092</v>
      </c>
      <c r="L5" s="15">
        <v>0</v>
      </c>
      <c r="M5" s="15">
        <v>0</v>
      </c>
      <c r="N5" s="15">
        <v>0</v>
      </c>
      <c r="O5" s="15">
        <v>0</v>
      </c>
      <c r="P5" s="15">
        <v>0</v>
      </c>
      <c r="Q5" s="15">
        <v>43</v>
      </c>
      <c r="R5" s="15">
        <v>0</v>
      </c>
      <c r="S5" s="15">
        <v>169</v>
      </c>
      <c r="T5" s="15">
        <v>1322</v>
      </c>
      <c r="U5" s="15">
        <v>23</v>
      </c>
      <c r="V5" s="15">
        <v>0</v>
      </c>
      <c r="W5" s="15">
        <v>0</v>
      </c>
      <c r="X5" s="15">
        <v>184</v>
      </c>
      <c r="Y5" s="15">
        <v>616</v>
      </c>
      <c r="Z5" s="15">
        <v>507</v>
      </c>
      <c r="AA5" s="15">
        <v>715.85</v>
      </c>
      <c r="AB5" s="15">
        <v>594</v>
      </c>
      <c r="AC5" s="15">
        <v>0</v>
      </c>
      <c r="AD5" s="71">
        <v>0</v>
      </c>
      <c r="AE5" s="71">
        <v>0</v>
      </c>
      <c r="AF5" s="71">
        <v>0</v>
      </c>
      <c r="AG5" s="71">
        <v>0</v>
      </c>
      <c r="AH5" s="71"/>
      <c r="AI5"/>
    </row>
    <row r="6" spans="1:35" s="1" customFormat="1" x14ac:dyDescent="0.2">
      <c r="A6" s="76" t="s">
        <v>247</v>
      </c>
      <c r="B6" s="76" t="s">
        <v>244</v>
      </c>
      <c r="C6" s="76" t="s">
        <v>248</v>
      </c>
      <c r="D6" s="85" t="s">
        <v>249</v>
      </c>
      <c r="E6" s="45">
        <v>0</v>
      </c>
      <c r="F6" s="45">
        <v>0</v>
      </c>
      <c r="G6" s="45">
        <v>0</v>
      </c>
      <c r="H6" s="45">
        <v>0</v>
      </c>
      <c r="I6" s="45">
        <v>0</v>
      </c>
      <c r="J6" s="45">
        <v>0</v>
      </c>
      <c r="K6" s="45">
        <v>0</v>
      </c>
      <c r="L6" s="45">
        <v>0</v>
      </c>
      <c r="M6" s="45">
        <v>0</v>
      </c>
      <c r="N6" s="45">
        <v>0</v>
      </c>
      <c r="O6" s="45">
        <v>0</v>
      </c>
      <c r="P6" s="45">
        <v>0</v>
      </c>
      <c r="Q6" s="45">
        <v>0</v>
      </c>
      <c r="R6" s="45">
        <v>0</v>
      </c>
      <c r="S6" s="45">
        <v>0</v>
      </c>
      <c r="T6" s="45">
        <v>0</v>
      </c>
      <c r="U6" s="45">
        <v>0</v>
      </c>
      <c r="V6" s="45">
        <v>0</v>
      </c>
      <c r="W6" s="45">
        <v>0</v>
      </c>
      <c r="X6" s="45">
        <v>0</v>
      </c>
      <c r="Y6" s="45">
        <f t="shared" ref="Y6:Y7" si="2">X6</f>
        <v>0</v>
      </c>
      <c r="Z6" s="45">
        <v>0</v>
      </c>
      <c r="AA6" s="86">
        <v>0</v>
      </c>
      <c r="AB6" s="45">
        <v>0</v>
      </c>
      <c r="AC6" s="45">
        <f t="shared" ref="AC6:AC7" si="3">AB6</f>
        <v>0</v>
      </c>
      <c r="AD6" s="75">
        <v>0</v>
      </c>
      <c r="AE6" s="75">
        <f t="shared" ref="AE6:AE7" si="4">AD6</f>
        <v>0</v>
      </c>
      <c r="AF6" s="75">
        <f t="shared" ref="AF6:AF7" si="5">AE6</f>
        <v>0</v>
      </c>
      <c r="AG6" s="75">
        <f t="shared" ref="AG6:AG7" si="6">AF6</f>
        <v>0</v>
      </c>
      <c r="AH6" s="75">
        <v>0</v>
      </c>
      <c r="AI6"/>
    </row>
    <row r="7" spans="1:35" s="1" customFormat="1" x14ac:dyDescent="0.2">
      <c r="A7" s="76" t="s">
        <v>250</v>
      </c>
      <c r="B7" s="76" t="s">
        <v>244</v>
      </c>
      <c r="C7" s="76" t="s">
        <v>251</v>
      </c>
      <c r="D7" s="85" t="s">
        <v>252</v>
      </c>
      <c r="E7" s="45">
        <v>2217.1999999999998</v>
      </c>
      <c r="F7" s="45">
        <v>2539</v>
      </c>
      <c r="G7" s="45">
        <v>2698</v>
      </c>
      <c r="H7" s="45">
        <v>2113</v>
      </c>
      <c r="I7" s="45">
        <v>1454</v>
      </c>
      <c r="J7" s="45">
        <v>3743</v>
      </c>
      <c r="K7" s="45">
        <v>3042</v>
      </c>
      <c r="L7" s="45">
        <v>805</v>
      </c>
      <c r="M7" s="45">
        <v>1838</v>
      </c>
      <c r="N7" s="45">
        <v>1443</v>
      </c>
      <c r="O7" s="45">
        <v>2096</v>
      </c>
      <c r="P7" s="45">
        <v>0</v>
      </c>
      <c r="Q7" s="45">
        <v>0</v>
      </c>
      <c r="R7" s="45">
        <v>0</v>
      </c>
      <c r="S7" s="45">
        <v>2336</v>
      </c>
      <c r="T7" s="45">
        <v>2471</v>
      </c>
      <c r="U7" s="45">
        <v>2419</v>
      </c>
      <c r="V7" s="45">
        <v>0</v>
      </c>
      <c r="W7" s="45">
        <v>0</v>
      </c>
      <c r="X7" s="45">
        <v>0</v>
      </c>
      <c r="Y7" s="45">
        <f t="shared" si="2"/>
        <v>0</v>
      </c>
      <c r="Z7" s="45">
        <v>0</v>
      </c>
      <c r="AA7" s="86">
        <v>0</v>
      </c>
      <c r="AB7" s="45">
        <v>0</v>
      </c>
      <c r="AC7" s="45">
        <f t="shared" si="3"/>
        <v>0</v>
      </c>
      <c r="AD7" s="75">
        <v>0</v>
      </c>
      <c r="AE7" s="75">
        <f t="shared" si="4"/>
        <v>0</v>
      </c>
      <c r="AF7" s="75">
        <f t="shared" si="5"/>
        <v>0</v>
      </c>
      <c r="AG7" s="75">
        <f t="shared" si="6"/>
        <v>0</v>
      </c>
      <c r="AH7" s="75">
        <v>0</v>
      </c>
      <c r="AI7"/>
    </row>
    <row r="8" spans="1:35" s="1" customFormat="1" ht="12.75" customHeight="1" x14ac:dyDescent="0.25">
      <c r="A8" s="118" t="s">
        <v>253</v>
      </c>
      <c r="B8" s="87" t="s">
        <v>244</v>
      </c>
      <c r="C8" s="87" t="s">
        <v>254</v>
      </c>
      <c r="D8" s="85" t="s">
        <v>255</v>
      </c>
      <c r="E8" s="45">
        <v>9527</v>
      </c>
      <c r="F8" s="45">
        <v>10179</v>
      </c>
      <c r="G8" s="45">
        <v>10082</v>
      </c>
      <c r="H8" s="45">
        <v>9786</v>
      </c>
      <c r="I8" s="45">
        <v>8089</v>
      </c>
      <c r="J8" s="45">
        <v>9340</v>
      </c>
      <c r="K8" s="45">
        <v>6964</v>
      </c>
      <c r="L8" s="45">
        <v>8964</v>
      </c>
      <c r="M8" s="45">
        <v>8002</v>
      </c>
      <c r="N8" s="45">
        <v>8674</v>
      </c>
      <c r="O8" s="45">
        <v>6562</v>
      </c>
      <c r="P8" s="45">
        <v>0</v>
      </c>
      <c r="Q8" s="45">
        <v>0</v>
      </c>
      <c r="R8" s="45">
        <v>0</v>
      </c>
      <c r="S8" s="45">
        <v>9624</v>
      </c>
      <c r="T8" s="45">
        <v>9609</v>
      </c>
      <c r="U8" s="45">
        <v>9889</v>
      </c>
      <c r="V8" s="45">
        <v>5470</v>
      </c>
      <c r="W8" s="45">
        <v>0</v>
      </c>
      <c r="X8" s="45">
        <v>0</v>
      </c>
      <c r="Y8" s="45">
        <v>9121</v>
      </c>
      <c r="Z8" s="45">
        <v>7360</v>
      </c>
      <c r="AA8" s="86">
        <v>0</v>
      </c>
      <c r="AB8" s="45">
        <v>7426</v>
      </c>
      <c r="AC8" s="45">
        <v>9734</v>
      </c>
      <c r="AD8" s="75">
        <v>5380</v>
      </c>
      <c r="AE8" s="75">
        <v>5111</v>
      </c>
      <c r="AF8" s="75">
        <v>3575</v>
      </c>
      <c r="AG8" s="75">
        <v>0</v>
      </c>
      <c r="AH8" s="75">
        <v>0</v>
      </c>
      <c r="AI8" s="109" t="s">
        <v>384</v>
      </c>
    </row>
    <row r="9" spans="1:35" s="1" customFormat="1" ht="12.75" customHeight="1" x14ac:dyDescent="0.25">
      <c r="A9" s="118"/>
      <c r="B9" s="87" t="s">
        <v>256</v>
      </c>
      <c r="C9" s="87" t="s">
        <v>257</v>
      </c>
      <c r="D9" s="88" t="s">
        <v>258</v>
      </c>
      <c r="E9" s="45">
        <v>0</v>
      </c>
      <c r="F9" s="45">
        <v>0</v>
      </c>
      <c r="G9" s="45">
        <v>0</v>
      </c>
      <c r="H9" s="45">
        <v>0</v>
      </c>
      <c r="I9" s="45">
        <v>0</v>
      </c>
      <c r="J9" s="45">
        <v>0</v>
      </c>
      <c r="K9" s="45">
        <v>0</v>
      </c>
      <c r="L9" s="45">
        <v>0</v>
      </c>
      <c r="M9" s="45">
        <v>0</v>
      </c>
      <c r="N9" s="45">
        <v>0</v>
      </c>
      <c r="O9" s="45">
        <v>0</v>
      </c>
      <c r="P9" s="45">
        <v>0</v>
      </c>
      <c r="Q9" s="45">
        <v>0</v>
      </c>
      <c r="R9" s="45">
        <v>0</v>
      </c>
      <c r="S9" s="45">
        <v>841</v>
      </c>
      <c r="T9" s="45">
        <v>1095</v>
      </c>
      <c r="U9" s="45">
        <v>1381</v>
      </c>
      <c r="V9" s="45">
        <v>22</v>
      </c>
      <c r="W9" s="45">
        <v>0</v>
      </c>
      <c r="X9" s="45">
        <v>0</v>
      </c>
      <c r="Y9" s="45">
        <v>1056</v>
      </c>
      <c r="Z9" s="45">
        <v>150</v>
      </c>
      <c r="AA9" s="86">
        <v>0</v>
      </c>
      <c r="AB9" s="45">
        <v>194</v>
      </c>
      <c r="AC9" s="45">
        <v>601</v>
      </c>
      <c r="AD9" s="75">
        <v>89</v>
      </c>
      <c r="AE9" s="75">
        <v>44</v>
      </c>
      <c r="AF9" s="75">
        <v>0</v>
      </c>
      <c r="AG9" s="75">
        <v>0</v>
      </c>
      <c r="AH9" s="75">
        <v>0</v>
      </c>
      <c r="AI9" s="109" t="s">
        <v>384</v>
      </c>
    </row>
    <row r="10" spans="1:35" s="1" customFormat="1" ht="15" x14ac:dyDescent="0.25">
      <c r="A10" s="118"/>
      <c r="B10" s="87" t="s">
        <v>259</v>
      </c>
      <c r="C10" s="87" t="s">
        <v>260</v>
      </c>
      <c r="D10" s="88" t="s">
        <v>261</v>
      </c>
      <c r="E10" s="89">
        <v>4324</v>
      </c>
      <c r="F10" s="89">
        <v>4383</v>
      </c>
      <c r="G10" s="89">
        <v>5004</v>
      </c>
      <c r="H10" s="89">
        <v>4435</v>
      </c>
      <c r="I10" s="89">
        <v>5117</v>
      </c>
      <c r="J10" s="89">
        <v>4499</v>
      </c>
      <c r="K10" s="89">
        <v>2733</v>
      </c>
      <c r="L10" s="89">
        <v>2892</v>
      </c>
      <c r="M10" s="89">
        <v>3576</v>
      </c>
      <c r="N10" s="89">
        <v>2441</v>
      </c>
      <c r="O10" s="89">
        <v>447</v>
      </c>
      <c r="P10" s="89">
        <v>0</v>
      </c>
      <c r="Q10" s="89">
        <v>0</v>
      </c>
      <c r="R10" s="89">
        <v>0</v>
      </c>
      <c r="S10" s="89">
        <v>537</v>
      </c>
      <c r="T10" s="89">
        <v>771</v>
      </c>
      <c r="U10" s="89">
        <v>1096</v>
      </c>
      <c r="V10" s="89">
        <v>515</v>
      </c>
      <c r="W10" s="89">
        <v>0</v>
      </c>
      <c r="X10" s="89">
        <v>0</v>
      </c>
      <c r="Y10" s="45">
        <v>438</v>
      </c>
      <c r="Z10" s="45">
        <v>440</v>
      </c>
      <c r="AA10" s="86">
        <v>0</v>
      </c>
      <c r="AB10" s="45">
        <v>319</v>
      </c>
      <c r="AC10" s="45">
        <v>279</v>
      </c>
      <c r="AD10" s="75">
        <v>257</v>
      </c>
      <c r="AE10" s="75">
        <v>176</v>
      </c>
      <c r="AF10" s="75">
        <v>23</v>
      </c>
      <c r="AG10" s="75">
        <v>0</v>
      </c>
      <c r="AH10" s="75">
        <v>0</v>
      </c>
      <c r="AI10" s="109" t="s">
        <v>384</v>
      </c>
    </row>
    <row r="11" spans="1:35" s="1" customFormat="1" ht="15" x14ac:dyDescent="0.25">
      <c r="A11" s="118"/>
      <c r="B11" s="87" t="s">
        <v>262</v>
      </c>
      <c r="C11" s="87" t="s">
        <v>254</v>
      </c>
      <c r="D11" s="85" t="s">
        <v>263</v>
      </c>
      <c r="E11" s="89">
        <v>0</v>
      </c>
      <c r="F11" s="89">
        <v>0</v>
      </c>
      <c r="G11" s="89">
        <v>0</v>
      </c>
      <c r="H11" s="89">
        <v>0</v>
      </c>
      <c r="I11" s="89">
        <v>0</v>
      </c>
      <c r="J11" s="89">
        <v>0</v>
      </c>
      <c r="K11" s="89">
        <v>0</v>
      </c>
      <c r="L11" s="89">
        <v>0</v>
      </c>
      <c r="M11" s="89">
        <v>0</v>
      </c>
      <c r="N11" s="89">
        <v>0</v>
      </c>
      <c r="O11" s="89">
        <v>0</v>
      </c>
      <c r="P11" s="89">
        <v>0</v>
      </c>
      <c r="Q11" s="89">
        <v>0</v>
      </c>
      <c r="R11" s="89">
        <v>0</v>
      </c>
      <c r="S11" s="89">
        <v>0</v>
      </c>
      <c r="T11" s="89">
        <v>0</v>
      </c>
      <c r="U11" s="89">
        <v>0</v>
      </c>
      <c r="V11" s="89">
        <v>0</v>
      </c>
      <c r="W11" s="89">
        <v>0</v>
      </c>
      <c r="X11" s="89">
        <v>0</v>
      </c>
      <c r="Y11" s="89">
        <v>0</v>
      </c>
      <c r="Z11" s="89">
        <v>0</v>
      </c>
      <c r="AA11" s="89">
        <v>0</v>
      </c>
      <c r="AB11" s="89">
        <v>0</v>
      </c>
      <c r="AC11" s="45">
        <v>1864</v>
      </c>
      <c r="AD11" s="75">
        <v>1342</v>
      </c>
      <c r="AE11" s="75">
        <v>877</v>
      </c>
      <c r="AF11" s="75">
        <v>213</v>
      </c>
      <c r="AG11" s="75">
        <v>0</v>
      </c>
      <c r="AH11" s="75">
        <v>0</v>
      </c>
      <c r="AI11" s="109" t="s">
        <v>384</v>
      </c>
    </row>
    <row r="12" spans="1:35" s="1" customFormat="1" ht="15" x14ac:dyDescent="0.25">
      <c r="A12" s="118"/>
      <c r="B12" s="87" t="s">
        <v>264</v>
      </c>
      <c r="C12" s="87" t="s">
        <v>257</v>
      </c>
      <c r="D12" s="88" t="s">
        <v>265</v>
      </c>
      <c r="E12" s="89">
        <v>0</v>
      </c>
      <c r="F12" s="89">
        <v>0</v>
      </c>
      <c r="G12" s="89">
        <v>0</v>
      </c>
      <c r="H12" s="89">
        <v>0</v>
      </c>
      <c r="I12" s="89">
        <v>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89">
        <v>0</v>
      </c>
      <c r="Q12" s="89">
        <v>0</v>
      </c>
      <c r="R12" s="89">
        <v>0</v>
      </c>
      <c r="S12" s="89">
        <v>0</v>
      </c>
      <c r="T12" s="89">
        <v>0</v>
      </c>
      <c r="U12" s="89">
        <v>0</v>
      </c>
      <c r="V12" s="89">
        <v>0</v>
      </c>
      <c r="W12" s="89">
        <v>0</v>
      </c>
      <c r="X12" s="89">
        <v>0</v>
      </c>
      <c r="Y12" s="89">
        <v>0</v>
      </c>
      <c r="Z12" s="89">
        <v>0</v>
      </c>
      <c r="AA12" s="89">
        <v>0</v>
      </c>
      <c r="AB12" s="89">
        <v>0</v>
      </c>
      <c r="AC12" s="45">
        <v>267</v>
      </c>
      <c r="AD12" s="75">
        <v>0</v>
      </c>
      <c r="AE12" s="75">
        <v>0</v>
      </c>
      <c r="AF12" s="75">
        <v>0</v>
      </c>
      <c r="AG12" s="75">
        <v>0</v>
      </c>
      <c r="AH12" s="75">
        <v>0</v>
      </c>
      <c r="AI12" s="109" t="s">
        <v>384</v>
      </c>
    </row>
    <row r="13" spans="1:35" s="1" customFormat="1" ht="12.75" customHeight="1" x14ac:dyDescent="0.25">
      <c r="A13" s="118" t="s">
        <v>266</v>
      </c>
      <c r="B13" s="87" t="s">
        <v>244</v>
      </c>
      <c r="C13" s="87" t="s">
        <v>254</v>
      </c>
      <c r="D13" s="85" t="s">
        <v>267</v>
      </c>
      <c r="E13" s="45">
        <v>12024</v>
      </c>
      <c r="F13" s="45">
        <v>12016</v>
      </c>
      <c r="G13" s="45">
        <v>13722</v>
      </c>
      <c r="H13" s="45">
        <v>11504</v>
      </c>
      <c r="I13" s="45">
        <v>13056</v>
      </c>
      <c r="J13" s="45">
        <v>10002</v>
      </c>
      <c r="K13" s="45">
        <v>7098</v>
      </c>
      <c r="L13" s="45">
        <v>0</v>
      </c>
      <c r="M13" s="45">
        <v>0</v>
      </c>
      <c r="N13" s="45">
        <v>0</v>
      </c>
      <c r="O13" s="45">
        <v>0</v>
      </c>
      <c r="P13" s="45">
        <v>0</v>
      </c>
      <c r="Q13" s="45">
        <v>0</v>
      </c>
      <c r="R13" s="45">
        <v>0</v>
      </c>
      <c r="S13" s="45">
        <v>0</v>
      </c>
      <c r="T13" s="45">
        <v>0</v>
      </c>
      <c r="U13" s="45">
        <v>0</v>
      </c>
      <c r="V13" s="45">
        <v>0</v>
      </c>
      <c r="W13" s="45">
        <v>0</v>
      </c>
      <c r="X13" s="45">
        <v>0</v>
      </c>
      <c r="Y13" s="45">
        <v>0</v>
      </c>
      <c r="Z13" s="45">
        <v>0</v>
      </c>
      <c r="AA13" s="86">
        <v>0</v>
      </c>
      <c r="AB13" s="45">
        <v>0</v>
      </c>
      <c r="AC13" s="45">
        <f t="shared" ref="AC13:AC15" si="7">AB13</f>
        <v>0</v>
      </c>
      <c r="AD13" s="75">
        <v>0</v>
      </c>
      <c r="AE13" s="75">
        <f t="shared" ref="AE13:AE15" si="8">AD13</f>
        <v>0</v>
      </c>
      <c r="AF13" s="75">
        <f t="shared" ref="AF13:AF15" si="9">AE13</f>
        <v>0</v>
      </c>
      <c r="AG13" s="75">
        <f t="shared" ref="AG13:AG15" si="10">AF13</f>
        <v>0</v>
      </c>
      <c r="AH13" s="75">
        <v>0</v>
      </c>
      <c r="AI13" s="109" t="s">
        <v>384</v>
      </c>
    </row>
    <row r="14" spans="1:35" s="1" customFormat="1" ht="12.75" customHeight="1" x14ac:dyDescent="0.25">
      <c r="A14" s="118"/>
      <c r="B14" s="87" t="s">
        <v>256</v>
      </c>
      <c r="C14" s="87" t="s">
        <v>257</v>
      </c>
      <c r="D14" s="85" t="s">
        <v>268</v>
      </c>
      <c r="E14" s="45">
        <v>0</v>
      </c>
      <c r="F14" s="45">
        <v>0</v>
      </c>
      <c r="G14" s="45">
        <v>0</v>
      </c>
      <c r="H14" s="45">
        <v>0</v>
      </c>
      <c r="I14" s="45">
        <v>0</v>
      </c>
      <c r="J14" s="45">
        <v>0</v>
      </c>
      <c r="K14" s="45">
        <v>0</v>
      </c>
      <c r="L14" s="45">
        <v>0</v>
      </c>
      <c r="M14" s="45">
        <v>0</v>
      </c>
      <c r="N14" s="45">
        <v>0</v>
      </c>
      <c r="O14" s="45">
        <v>0</v>
      </c>
      <c r="P14" s="45">
        <v>0</v>
      </c>
      <c r="Q14" s="45">
        <v>0</v>
      </c>
      <c r="R14" s="45">
        <v>0</v>
      </c>
      <c r="S14" s="45">
        <v>0</v>
      </c>
      <c r="T14" s="45">
        <v>0</v>
      </c>
      <c r="U14" s="45">
        <v>0</v>
      </c>
      <c r="V14" s="45">
        <v>0</v>
      </c>
      <c r="W14" s="45">
        <v>0</v>
      </c>
      <c r="X14" s="45">
        <v>0</v>
      </c>
      <c r="Y14" s="45">
        <v>0</v>
      </c>
      <c r="Z14" s="45">
        <v>0</v>
      </c>
      <c r="AA14" s="86">
        <v>0</v>
      </c>
      <c r="AB14" s="45">
        <v>0</v>
      </c>
      <c r="AC14" s="45">
        <f t="shared" si="7"/>
        <v>0</v>
      </c>
      <c r="AD14" s="75">
        <v>0</v>
      </c>
      <c r="AE14" s="75">
        <f t="shared" si="8"/>
        <v>0</v>
      </c>
      <c r="AF14" s="75">
        <f t="shared" si="9"/>
        <v>0</v>
      </c>
      <c r="AG14" s="75">
        <f t="shared" si="10"/>
        <v>0</v>
      </c>
      <c r="AH14" s="75">
        <v>0</v>
      </c>
      <c r="AI14" s="109" t="s">
        <v>384</v>
      </c>
    </row>
    <row r="15" spans="1:35" s="1" customFormat="1" ht="15" x14ac:dyDescent="0.25">
      <c r="A15" s="118"/>
      <c r="B15" s="87" t="s">
        <v>259</v>
      </c>
      <c r="C15" s="87" t="s">
        <v>260</v>
      </c>
      <c r="D15" s="85" t="s">
        <v>269</v>
      </c>
      <c r="E15" s="89">
        <v>5343</v>
      </c>
      <c r="F15" s="89">
        <v>4700</v>
      </c>
      <c r="G15" s="89">
        <v>5903</v>
      </c>
      <c r="H15" s="89">
        <v>4715</v>
      </c>
      <c r="I15" s="89">
        <v>4322</v>
      </c>
      <c r="J15" s="89">
        <v>4266</v>
      </c>
      <c r="K15" s="89">
        <v>2615</v>
      </c>
      <c r="L15" s="89">
        <v>0</v>
      </c>
      <c r="M15" s="89">
        <v>0</v>
      </c>
      <c r="N15" s="89">
        <v>0</v>
      </c>
      <c r="O15" s="89">
        <v>0</v>
      </c>
      <c r="P15" s="89">
        <v>0</v>
      </c>
      <c r="Q15" s="89">
        <v>0</v>
      </c>
      <c r="R15" s="89">
        <v>0</v>
      </c>
      <c r="S15" s="89">
        <v>0</v>
      </c>
      <c r="T15" s="89">
        <v>0</v>
      </c>
      <c r="U15" s="89">
        <v>0</v>
      </c>
      <c r="V15" s="89">
        <v>0</v>
      </c>
      <c r="W15" s="89">
        <v>0</v>
      </c>
      <c r="X15" s="89">
        <v>0</v>
      </c>
      <c r="Y15" s="45">
        <v>0</v>
      </c>
      <c r="Z15" s="45">
        <v>0</v>
      </c>
      <c r="AA15" s="86">
        <v>0</v>
      </c>
      <c r="AB15" s="45">
        <v>0</v>
      </c>
      <c r="AC15" s="45">
        <f t="shared" si="7"/>
        <v>0</v>
      </c>
      <c r="AD15" s="75">
        <v>0</v>
      </c>
      <c r="AE15" s="75">
        <f t="shared" si="8"/>
        <v>0</v>
      </c>
      <c r="AF15" s="75">
        <f t="shared" si="9"/>
        <v>0</v>
      </c>
      <c r="AG15" s="75">
        <f t="shared" si="10"/>
        <v>0</v>
      </c>
      <c r="AH15" s="75">
        <v>0</v>
      </c>
      <c r="AI15" s="109" t="s">
        <v>384</v>
      </c>
    </row>
    <row r="16" spans="1:35" s="1" customFormat="1" ht="15" x14ac:dyDescent="0.25">
      <c r="A16" s="118"/>
      <c r="B16" s="87" t="s">
        <v>262</v>
      </c>
      <c r="C16" s="87" t="s">
        <v>254</v>
      </c>
      <c r="D16" s="85" t="s">
        <v>270</v>
      </c>
      <c r="E16" s="89">
        <v>0</v>
      </c>
      <c r="F16" s="89">
        <v>0</v>
      </c>
      <c r="G16" s="89">
        <v>0</v>
      </c>
      <c r="H16" s="89">
        <v>0</v>
      </c>
      <c r="I16" s="89">
        <v>0</v>
      </c>
      <c r="J16" s="89">
        <v>0</v>
      </c>
      <c r="K16" s="89">
        <v>0</v>
      </c>
      <c r="L16" s="89">
        <v>0</v>
      </c>
      <c r="M16" s="89">
        <v>0</v>
      </c>
      <c r="N16" s="89">
        <v>0</v>
      </c>
      <c r="O16" s="89">
        <v>0</v>
      </c>
      <c r="P16" s="89">
        <v>0</v>
      </c>
      <c r="Q16" s="89">
        <v>0</v>
      </c>
      <c r="R16" s="89">
        <v>0</v>
      </c>
      <c r="S16" s="89">
        <v>0</v>
      </c>
      <c r="T16" s="89">
        <v>0</v>
      </c>
      <c r="U16" s="89">
        <v>0</v>
      </c>
      <c r="V16" s="89">
        <v>0</v>
      </c>
      <c r="W16" s="89">
        <v>0</v>
      </c>
      <c r="X16" s="89">
        <v>0</v>
      </c>
      <c r="Y16" s="89">
        <v>0</v>
      </c>
      <c r="Z16" s="89">
        <v>0</v>
      </c>
      <c r="AA16" s="89">
        <v>0</v>
      </c>
      <c r="AB16" s="89">
        <v>0</v>
      </c>
      <c r="AC16" s="45">
        <v>0</v>
      </c>
      <c r="AD16" s="75">
        <v>0</v>
      </c>
      <c r="AE16" s="75">
        <v>0</v>
      </c>
      <c r="AF16" s="75">
        <v>0</v>
      </c>
      <c r="AG16" s="75">
        <v>0</v>
      </c>
      <c r="AH16" s="75">
        <v>0</v>
      </c>
      <c r="AI16" s="109" t="s">
        <v>384</v>
      </c>
    </row>
    <row r="17" spans="1:35" s="1" customFormat="1" ht="15" x14ac:dyDescent="0.25">
      <c r="A17" s="118"/>
      <c r="B17" s="87" t="s">
        <v>264</v>
      </c>
      <c r="C17" s="87" t="s">
        <v>257</v>
      </c>
      <c r="D17" s="85" t="s">
        <v>271</v>
      </c>
      <c r="E17" s="89">
        <v>0</v>
      </c>
      <c r="F17" s="89">
        <v>0</v>
      </c>
      <c r="G17" s="89">
        <v>0</v>
      </c>
      <c r="H17" s="89">
        <v>0</v>
      </c>
      <c r="I17" s="89">
        <v>0</v>
      </c>
      <c r="J17" s="89">
        <v>0</v>
      </c>
      <c r="K17" s="89">
        <v>0</v>
      </c>
      <c r="L17" s="89">
        <v>0</v>
      </c>
      <c r="M17" s="89">
        <v>0</v>
      </c>
      <c r="N17" s="89">
        <v>0</v>
      </c>
      <c r="O17" s="89">
        <v>0</v>
      </c>
      <c r="P17" s="89">
        <v>0</v>
      </c>
      <c r="Q17" s="89">
        <v>0</v>
      </c>
      <c r="R17" s="89">
        <v>0</v>
      </c>
      <c r="S17" s="89">
        <v>0</v>
      </c>
      <c r="T17" s="89">
        <v>0</v>
      </c>
      <c r="U17" s="89">
        <v>0</v>
      </c>
      <c r="V17" s="89">
        <v>0</v>
      </c>
      <c r="W17" s="89">
        <v>0</v>
      </c>
      <c r="X17" s="89">
        <v>0</v>
      </c>
      <c r="Y17" s="89">
        <v>0</v>
      </c>
      <c r="Z17" s="89">
        <v>0</v>
      </c>
      <c r="AA17" s="89">
        <v>0</v>
      </c>
      <c r="AB17" s="89">
        <v>0</v>
      </c>
      <c r="AC17" s="45">
        <v>0</v>
      </c>
      <c r="AD17" s="75">
        <v>0</v>
      </c>
      <c r="AE17" s="75">
        <v>0</v>
      </c>
      <c r="AF17" s="75">
        <v>0</v>
      </c>
      <c r="AG17" s="75">
        <v>0</v>
      </c>
      <c r="AH17" s="75">
        <v>0</v>
      </c>
      <c r="AI17" s="109" t="s">
        <v>384</v>
      </c>
    </row>
    <row r="18" spans="1:35" s="1" customFormat="1" ht="15" x14ac:dyDescent="0.25">
      <c r="A18" s="118"/>
      <c r="B18" s="87" t="s">
        <v>272</v>
      </c>
      <c r="C18" s="87" t="s">
        <v>260</v>
      </c>
      <c r="D18" s="85" t="s">
        <v>273</v>
      </c>
      <c r="E18" s="89">
        <v>0</v>
      </c>
      <c r="F18" s="89">
        <v>0</v>
      </c>
      <c r="G18" s="89">
        <v>0</v>
      </c>
      <c r="H18" s="89">
        <v>0</v>
      </c>
      <c r="I18" s="89">
        <v>0</v>
      </c>
      <c r="J18" s="89">
        <v>0</v>
      </c>
      <c r="K18" s="89">
        <v>0</v>
      </c>
      <c r="L18" s="89">
        <v>0</v>
      </c>
      <c r="M18" s="89">
        <v>0</v>
      </c>
      <c r="N18" s="89">
        <v>0</v>
      </c>
      <c r="O18" s="89">
        <v>0</v>
      </c>
      <c r="P18" s="89">
        <v>0</v>
      </c>
      <c r="Q18" s="89">
        <v>0</v>
      </c>
      <c r="R18" s="89">
        <v>0</v>
      </c>
      <c r="S18" s="89">
        <v>0</v>
      </c>
      <c r="T18" s="89">
        <v>0</v>
      </c>
      <c r="U18" s="89">
        <v>0</v>
      </c>
      <c r="V18" s="89">
        <v>0</v>
      </c>
      <c r="W18" s="89">
        <v>0</v>
      </c>
      <c r="X18" s="89">
        <v>0</v>
      </c>
      <c r="Y18" s="89">
        <v>0</v>
      </c>
      <c r="Z18" s="89">
        <v>0</v>
      </c>
      <c r="AA18" s="89">
        <v>0</v>
      </c>
      <c r="AB18" s="89">
        <v>0</v>
      </c>
      <c r="AC18" s="45">
        <v>0</v>
      </c>
      <c r="AD18" s="75">
        <v>0</v>
      </c>
      <c r="AE18" s="75">
        <v>0</v>
      </c>
      <c r="AF18" s="75">
        <v>0</v>
      </c>
      <c r="AG18" s="75">
        <v>0</v>
      </c>
      <c r="AH18" s="75">
        <v>0</v>
      </c>
      <c r="AI18" s="109" t="s">
        <v>384</v>
      </c>
    </row>
    <row r="19" spans="1:35" s="1" customFormat="1" ht="12.75" customHeight="1" x14ac:dyDescent="0.25">
      <c r="A19" s="118" t="s">
        <v>274</v>
      </c>
      <c r="B19" s="87" t="s">
        <v>244</v>
      </c>
      <c r="C19" s="87" t="s">
        <v>254</v>
      </c>
      <c r="D19" s="85" t="s">
        <v>275</v>
      </c>
      <c r="E19" s="45">
        <v>35371</v>
      </c>
      <c r="F19" s="45">
        <v>26998</v>
      </c>
      <c r="G19" s="45">
        <v>32218</v>
      </c>
      <c r="H19" s="45">
        <v>30144</v>
      </c>
      <c r="I19" s="45">
        <v>23202</v>
      </c>
      <c r="J19" s="45">
        <v>27529</v>
      </c>
      <c r="K19" s="45">
        <v>17816</v>
      </c>
      <c r="L19" s="45">
        <v>9894</v>
      </c>
      <c r="M19" s="45">
        <v>0</v>
      </c>
      <c r="N19" s="45">
        <v>0</v>
      </c>
      <c r="O19" s="45">
        <v>0</v>
      </c>
      <c r="P19" s="45">
        <v>0</v>
      </c>
      <c r="Q19" s="45">
        <v>0</v>
      </c>
      <c r="R19" s="45">
        <v>0</v>
      </c>
      <c r="S19" s="45">
        <v>23274</v>
      </c>
      <c r="T19" s="45">
        <v>19469</v>
      </c>
      <c r="U19" s="45">
        <v>21538</v>
      </c>
      <c r="V19" s="45">
        <v>32955</v>
      </c>
      <c r="W19" s="45">
        <v>9210</v>
      </c>
      <c r="X19" s="45">
        <v>8035</v>
      </c>
      <c r="Y19" s="45">
        <v>15350</v>
      </c>
      <c r="Z19" s="45">
        <v>17458</v>
      </c>
      <c r="AA19" s="86">
        <v>16692</v>
      </c>
      <c r="AB19" s="45">
        <v>14295</v>
      </c>
      <c r="AC19" s="45">
        <v>16468</v>
      </c>
      <c r="AD19" s="75">
        <v>19398</v>
      </c>
      <c r="AE19" s="75">
        <v>18654</v>
      </c>
      <c r="AF19" s="75">
        <v>21898</v>
      </c>
      <c r="AG19" s="75">
        <v>0</v>
      </c>
      <c r="AH19" s="75">
        <v>15935</v>
      </c>
      <c r="AI19" s="109" t="s">
        <v>384</v>
      </c>
    </row>
    <row r="20" spans="1:35" s="1" customFormat="1" ht="12.75" customHeight="1" x14ac:dyDescent="0.25">
      <c r="A20" s="118"/>
      <c r="B20" s="87" t="s">
        <v>256</v>
      </c>
      <c r="C20" s="87" t="s">
        <v>257</v>
      </c>
      <c r="D20" s="85" t="s">
        <v>276</v>
      </c>
      <c r="E20" s="45">
        <v>0</v>
      </c>
      <c r="F20" s="45">
        <v>0</v>
      </c>
      <c r="G20" s="45">
        <v>0</v>
      </c>
      <c r="H20" s="45">
        <v>0</v>
      </c>
      <c r="I20" s="45">
        <v>0</v>
      </c>
      <c r="J20" s="45">
        <v>0</v>
      </c>
      <c r="K20" s="45">
        <v>0</v>
      </c>
      <c r="L20" s="45">
        <v>0</v>
      </c>
      <c r="M20" s="45">
        <v>0</v>
      </c>
      <c r="N20" s="45">
        <v>0</v>
      </c>
      <c r="O20" s="45">
        <v>0</v>
      </c>
      <c r="P20" s="45">
        <v>0</v>
      </c>
      <c r="Q20" s="45">
        <v>0</v>
      </c>
      <c r="R20" s="45">
        <v>0</v>
      </c>
      <c r="S20" s="45">
        <v>17671</v>
      </c>
      <c r="T20" s="45">
        <v>0</v>
      </c>
      <c r="U20" s="45">
        <v>1164</v>
      </c>
      <c r="V20" s="45">
        <v>9577</v>
      </c>
      <c r="W20" s="45">
        <v>0</v>
      </c>
      <c r="X20" s="45">
        <v>209</v>
      </c>
      <c r="Y20" s="45">
        <v>532</v>
      </c>
      <c r="Z20" s="45">
        <v>2039</v>
      </c>
      <c r="AA20" s="86">
        <v>1585</v>
      </c>
      <c r="AB20" s="45">
        <v>617</v>
      </c>
      <c r="AC20" s="45">
        <v>655</v>
      </c>
      <c r="AD20" s="75">
        <v>1817</v>
      </c>
      <c r="AE20" s="75">
        <v>1823</v>
      </c>
      <c r="AF20" s="75">
        <v>2740</v>
      </c>
      <c r="AG20" s="75">
        <v>0</v>
      </c>
      <c r="AH20" s="75">
        <v>1511</v>
      </c>
      <c r="AI20" s="109" t="s">
        <v>384</v>
      </c>
    </row>
    <row r="21" spans="1:35" s="90" customFormat="1" ht="15" x14ac:dyDescent="0.25">
      <c r="A21" s="118"/>
      <c r="B21" s="87" t="s">
        <v>259</v>
      </c>
      <c r="C21" s="87" t="s">
        <v>260</v>
      </c>
      <c r="D21" s="85" t="s">
        <v>277</v>
      </c>
      <c r="E21" s="89">
        <v>19449</v>
      </c>
      <c r="F21" s="89">
        <v>14362</v>
      </c>
      <c r="G21" s="89">
        <v>18807</v>
      </c>
      <c r="H21" s="89">
        <v>17197</v>
      </c>
      <c r="I21" s="89">
        <v>14657</v>
      </c>
      <c r="J21" s="89">
        <v>18500</v>
      </c>
      <c r="K21" s="89">
        <v>10336</v>
      </c>
      <c r="L21" s="89">
        <v>5755</v>
      </c>
      <c r="M21" s="89">
        <v>0</v>
      </c>
      <c r="N21" s="89">
        <v>0</v>
      </c>
      <c r="O21" s="89">
        <v>0</v>
      </c>
      <c r="P21" s="89">
        <v>0</v>
      </c>
      <c r="Q21" s="89">
        <v>0</v>
      </c>
      <c r="R21" s="89">
        <v>0</v>
      </c>
      <c r="S21" s="89">
        <v>5603</v>
      </c>
      <c r="T21" s="89">
        <v>6705</v>
      </c>
      <c r="U21" s="89">
        <v>7998</v>
      </c>
      <c r="V21" s="89">
        <v>10784</v>
      </c>
      <c r="W21" s="89">
        <v>2384</v>
      </c>
      <c r="X21" s="89">
        <v>1372</v>
      </c>
      <c r="Y21" s="45">
        <v>5248</v>
      </c>
      <c r="Z21" s="45">
        <v>5272</v>
      </c>
      <c r="AA21" s="86">
        <v>5024</v>
      </c>
      <c r="AB21" s="45">
        <v>4264</v>
      </c>
      <c r="AC21" s="45">
        <v>4511</v>
      </c>
      <c r="AD21" s="75">
        <v>7463</v>
      </c>
      <c r="AE21" s="75">
        <v>7769</v>
      </c>
      <c r="AF21" s="75">
        <v>8381</v>
      </c>
      <c r="AG21" s="75">
        <v>0</v>
      </c>
      <c r="AH21" s="75">
        <v>6298</v>
      </c>
      <c r="AI21" s="109" t="s">
        <v>384</v>
      </c>
    </row>
    <row r="22" spans="1:35" s="90" customFormat="1" ht="15" x14ac:dyDescent="0.25">
      <c r="A22" s="118"/>
      <c r="B22" s="87" t="s">
        <v>262</v>
      </c>
      <c r="C22" s="87" t="s">
        <v>254</v>
      </c>
      <c r="D22" s="85" t="s">
        <v>278</v>
      </c>
      <c r="E22" s="89">
        <v>0</v>
      </c>
      <c r="F22" s="89">
        <v>0</v>
      </c>
      <c r="G22" s="89">
        <v>0</v>
      </c>
      <c r="H22" s="89">
        <v>0</v>
      </c>
      <c r="I22" s="89">
        <v>0</v>
      </c>
      <c r="J22" s="89">
        <v>0</v>
      </c>
      <c r="K22" s="89">
        <v>0</v>
      </c>
      <c r="L22" s="89">
        <v>0</v>
      </c>
      <c r="M22" s="89">
        <v>0</v>
      </c>
      <c r="N22" s="89">
        <v>0</v>
      </c>
      <c r="O22" s="89">
        <v>0</v>
      </c>
      <c r="P22" s="89">
        <v>0</v>
      </c>
      <c r="Q22" s="89">
        <v>0</v>
      </c>
      <c r="R22" s="89">
        <v>0</v>
      </c>
      <c r="S22" s="89">
        <v>0</v>
      </c>
      <c r="T22" s="89">
        <v>0</v>
      </c>
      <c r="U22" s="89">
        <v>0</v>
      </c>
      <c r="V22" s="89">
        <v>0</v>
      </c>
      <c r="W22" s="89">
        <v>0</v>
      </c>
      <c r="X22" s="89">
        <v>0</v>
      </c>
      <c r="Y22" s="89">
        <v>0</v>
      </c>
      <c r="Z22" s="89">
        <v>0</v>
      </c>
      <c r="AA22" s="89">
        <v>0</v>
      </c>
      <c r="AB22" s="89">
        <v>0</v>
      </c>
      <c r="AC22" s="45">
        <v>0</v>
      </c>
      <c r="AD22" s="75">
        <v>0</v>
      </c>
      <c r="AE22" s="75">
        <v>0</v>
      </c>
      <c r="AF22" s="75">
        <v>0</v>
      </c>
      <c r="AG22" s="75">
        <v>0</v>
      </c>
      <c r="AH22" s="75">
        <v>0</v>
      </c>
      <c r="AI22" s="109" t="s">
        <v>384</v>
      </c>
    </row>
    <row r="23" spans="1:35" s="90" customFormat="1" ht="15" x14ac:dyDescent="0.25">
      <c r="A23" s="118"/>
      <c r="B23" s="87" t="s">
        <v>264</v>
      </c>
      <c r="C23" s="87" t="s">
        <v>257</v>
      </c>
      <c r="D23" s="85" t="s">
        <v>279</v>
      </c>
      <c r="E23" s="89">
        <v>0</v>
      </c>
      <c r="F23" s="89">
        <v>0</v>
      </c>
      <c r="G23" s="89">
        <v>0</v>
      </c>
      <c r="H23" s="89">
        <v>0</v>
      </c>
      <c r="I23" s="89">
        <v>0</v>
      </c>
      <c r="J23" s="89">
        <v>0</v>
      </c>
      <c r="K23" s="89">
        <v>0</v>
      </c>
      <c r="L23" s="89">
        <v>0</v>
      </c>
      <c r="M23" s="89">
        <v>0</v>
      </c>
      <c r="N23" s="89">
        <v>0</v>
      </c>
      <c r="O23" s="89">
        <v>0</v>
      </c>
      <c r="P23" s="89">
        <v>0</v>
      </c>
      <c r="Q23" s="89">
        <v>0</v>
      </c>
      <c r="R23" s="89">
        <v>0</v>
      </c>
      <c r="S23" s="89">
        <v>0</v>
      </c>
      <c r="T23" s="89">
        <v>0</v>
      </c>
      <c r="U23" s="89">
        <v>0</v>
      </c>
      <c r="V23" s="89">
        <v>0</v>
      </c>
      <c r="W23" s="89">
        <v>0</v>
      </c>
      <c r="X23" s="89">
        <v>0</v>
      </c>
      <c r="Y23" s="89">
        <v>0</v>
      </c>
      <c r="Z23" s="89">
        <v>0</v>
      </c>
      <c r="AA23" s="89">
        <v>0</v>
      </c>
      <c r="AB23" s="89">
        <v>0</v>
      </c>
      <c r="AC23" s="45">
        <v>0</v>
      </c>
      <c r="AD23" s="75">
        <v>0</v>
      </c>
      <c r="AE23" s="75">
        <v>0</v>
      </c>
      <c r="AF23" s="75">
        <v>0</v>
      </c>
      <c r="AG23" s="75">
        <v>0</v>
      </c>
      <c r="AH23" s="75">
        <v>0</v>
      </c>
      <c r="AI23" s="109" t="s">
        <v>384</v>
      </c>
    </row>
    <row r="24" spans="1:35" s="1" customFormat="1" ht="12.75" customHeight="1" x14ac:dyDescent="0.25">
      <c r="A24" s="118" t="s">
        <v>280</v>
      </c>
      <c r="B24" s="87" t="s">
        <v>244</v>
      </c>
      <c r="C24" s="87" t="s">
        <v>254</v>
      </c>
      <c r="D24" s="85" t="s">
        <v>281</v>
      </c>
      <c r="E24" s="45">
        <v>8974</v>
      </c>
      <c r="F24" s="45">
        <v>5217</v>
      </c>
      <c r="G24" s="45">
        <v>8628</v>
      </c>
      <c r="H24" s="45">
        <v>8247</v>
      </c>
      <c r="I24" s="45">
        <v>6121</v>
      </c>
      <c r="J24" s="45">
        <v>7785</v>
      </c>
      <c r="K24" s="45">
        <v>5355</v>
      </c>
      <c r="L24" s="45">
        <v>3429</v>
      </c>
      <c r="M24" s="45">
        <v>0</v>
      </c>
      <c r="N24" s="45">
        <v>0</v>
      </c>
      <c r="O24" s="45">
        <v>0</v>
      </c>
      <c r="P24" s="45">
        <v>0</v>
      </c>
      <c r="Q24" s="45">
        <v>0</v>
      </c>
      <c r="R24" s="45">
        <v>4089</v>
      </c>
      <c r="S24" s="45">
        <v>5166</v>
      </c>
      <c r="T24" s="45">
        <v>0</v>
      </c>
      <c r="U24" s="45">
        <v>0</v>
      </c>
      <c r="V24" s="45">
        <v>0</v>
      </c>
      <c r="W24" s="45">
        <v>0</v>
      </c>
      <c r="X24" s="45">
        <v>0</v>
      </c>
      <c r="Y24" s="45">
        <f t="shared" ref="Y24:Y26" si="11">X24</f>
        <v>0</v>
      </c>
      <c r="Z24" s="45">
        <v>0</v>
      </c>
      <c r="AA24" s="86">
        <v>0</v>
      </c>
      <c r="AB24" s="45">
        <v>0</v>
      </c>
      <c r="AC24" s="45">
        <v>5728</v>
      </c>
      <c r="AD24" s="75">
        <v>5226</v>
      </c>
      <c r="AE24" s="75">
        <v>5161</v>
      </c>
      <c r="AF24" s="75">
        <v>5451</v>
      </c>
      <c r="AG24" s="75">
        <v>0</v>
      </c>
      <c r="AH24" s="75">
        <v>4251</v>
      </c>
      <c r="AI24" s="109" t="s">
        <v>384</v>
      </c>
    </row>
    <row r="25" spans="1:35" s="1" customFormat="1" ht="12.75" customHeight="1" x14ac:dyDescent="0.25">
      <c r="A25" s="118"/>
      <c r="B25" s="87" t="s">
        <v>256</v>
      </c>
      <c r="C25" s="87" t="s">
        <v>257</v>
      </c>
      <c r="D25" s="85" t="s">
        <v>282</v>
      </c>
      <c r="E25" s="45">
        <v>0</v>
      </c>
      <c r="F25" s="45">
        <v>0</v>
      </c>
      <c r="G25" s="45">
        <v>0</v>
      </c>
      <c r="H25" s="45">
        <v>0</v>
      </c>
      <c r="I25" s="45">
        <v>0</v>
      </c>
      <c r="J25" s="45">
        <v>0</v>
      </c>
      <c r="K25" s="45">
        <v>0</v>
      </c>
      <c r="L25" s="45">
        <v>0</v>
      </c>
      <c r="M25" s="45">
        <v>0</v>
      </c>
      <c r="N25" s="45">
        <v>0</v>
      </c>
      <c r="O25" s="45">
        <v>0</v>
      </c>
      <c r="P25" s="45">
        <v>0</v>
      </c>
      <c r="Q25" s="45">
        <v>0</v>
      </c>
      <c r="R25" s="45">
        <v>430</v>
      </c>
      <c r="S25" s="45">
        <v>3910</v>
      </c>
      <c r="T25" s="45">
        <v>0</v>
      </c>
      <c r="U25" s="45">
        <v>0</v>
      </c>
      <c r="V25" s="45">
        <v>0</v>
      </c>
      <c r="W25" s="45">
        <v>0</v>
      </c>
      <c r="X25" s="45">
        <v>0</v>
      </c>
      <c r="Y25" s="45">
        <f t="shared" si="11"/>
        <v>0</v>
      </c>
      <c r="Z25" s="45">
        <v>0</v>
      </c>
      <c r="AA25" s="86">
        <v>0</v>
      </c>
      <c r="AB25" s="45">
        <v>0</v>
      </c>
      <c r="AC25" s="45">
        <v>0</v>
      </c>
      <c r="AD25" s="75">
        <v>0</v>
      </c>
      <c r="AE25" s="75">
        <v>145</v>
      </c>
      <c r="AF25" s="75">
        <v>389</v>
      </c>
      <c r="AG25" s="75">
        <v>0</v>
      </c>
      <c r="AH25" s="75">
        <v>477</v>
      </c>
      <c r="AI25" s="109" t="s">
        <v>384</v>
      </c>
    </row>
    <row r="26" spans="1:35" s="90" customFormat="1" ht="15" x14ac:dyDescent="0.25">
      <c r="A26" s="118"/>
      <c r="B26" s="87" t="s">
        <v>259</v>
      </c>
      <c r="C26" s="87" t="s">
        <v>260</v>
      </c>
      <c r="D26" s="85" t="s">
        <v>283</v>
      </c>
      <c r="E26" s="89">
        <v>5984</v>
      </c>
      <c r="F26" s="89">
        <v>3525</v>
      </c>
      <c r="G26" s="89">
        <v>6139</v>
      </c>
      <c r="H26" s="89">
        <v>5458</v>
      </c>
      <c r="I26" s="89">
        <v>3700</v>
      </c>
      <c r="J26" s="89">
        <v>4814</v>
      </c>
      <c r="K26" s="89">
        <v>2977</v>
      </c>
      <c r="L26" s="89">
        <v>1960</v>
      </c>
      <c r="M26" s="89">
        <v>0</v>
      </c>
      <c r="N26" s="89">
        <v>0</v>
      </c>
      <c r="O26" s="89">
        <v>0</v>
      </c>
      <c r="P26" s="89">
        <v>0</v>
      </c>
      <c r="Q26" s="89">
        <v>0</v>
      </c>
      <c r="R26" s="89">
        <v>1215</v>
      </c>
      <c r="S26" s="89">
        <v>1256</v>
      </c>
      <c r="T26" s="89">
        <v>0</v>
      </c>
      <c r="U26" s="89">
        <v>0</v>
      </c>
      <c r="V26" s="89">
        <v>0</v>
      </c>
      <c r="W26" s="89">
        <v>0</v>
      </c>
      <c r="X26" s="89">
        <v>0</v>
      </c>
      <c r="Y26" s="45">
        <f t="shared" si="11"/>
        <v>0</v>
      </c>
      <c r="Z26" s="45">
        <v>0</v>
      </c>
      <c r="AA26" s="86">
        <v>0</v>
      </c>
      <c r="AB26" s="45">
        <v>0</v>
      </c>
      <c r="AC26" s="45">
        <v>1094</v>
      </c>
      <c r="AD26" s="75">
        <v>1423</v>
      </c>
      <c r="AE26" s="75">
        <v>1741</v>
      </c>
      <c r="AF26" s="75">
        <v>1699</v>
      </c>
      <c r="AG26" s="75">
        <v>0</v>
      </c>
      <c r="AH26" s="75">
        <v>1180</v>
      </c>
      <c r="AI26" s="109" t="s">
        <v>384</v>
      </c>
    </row>
    <row r="27" spans="1:35" s="90" customFormat="1" ht="15" x14ac:dyDescent="0.25">
      <c r="A27" s="118"/>
      <c r="B27" s="87" t="s">
        <v>262</v>
      </c>
      <c r="C27" s="87" t="s">
        <v>254</v>
      </c>
      <c r="D27" s="85" t="s">
        <v>284</v>
      </c>
      <c r="E27" s="89">
        <v>0</v>
      </c>
      <c r="F27" s="89">
        <v>0</v>
      </c>
      <c r="G27" s="89">
        <v>0</v>
      </c>
      <c r="H27" s="89">
        <v>0</v>
      </c>
      <c r="I27" s="89">
        <v>0</v>
      </c>
      <c r="J27" s="89">
        <v>0</v>
      </c>
      <c r="K27" s="89">
        <v>0</v>
      </c>
      <c r="L27" s="89">
        <v>0</v>
      </c>
      <c r="M27" s="89">
        <v>0</v>
      </c>
      <c r="N27" s="89">
        <v>0</v>
      </c>
      <c r="O27" s="89">
        <v>0</v>
      </c>
      <c r="P27" s="89">
        <v>0</v>
      </c>
      <c r="Q27" s="89">
        <v>0</v>
      </c>
      <c r="R27" s="89">
        <v>0</v>
      </c>
      <c r="S27" s="89">
        <v>0</v>
      </c>
      <c r="T27" s="89">
        <v>0</v>
      </c>
      <c r="U27" s="89">
        <v>0</v>
      </c>
      <c r="V27" s="89">
        <v>0</v>
      </c>
      <c r="W27" s="89">
        <v>0</v>
      </c>
      <c r="X27" s="89">
        <v>0</v>
      </c>
      <c r="Y27" s="89">
        <v>0</v>
      </c>
      <c r="Z27" s="89">
        <v>0</v>
      </c>
      <c r="AA27" s="89">
        <v>0</v>
      </c>
      <c r="AB27" s="89">
        <v>0</v>
      </c>
      <c r="AC27" s="45">
        <v>44</v>
      </c>
      <c r="AD27" s="75">
        <v>0</v>
      </c>
      <c r="AE27" s="75">
        <v>0</v>
      </c>
      <c r="AF27" s="75">
        <v>0</v>
      </c>
      <c r="AG27" s="75">
        <v>0</v>
      </c>
      <c r="AH27" s="75">
        <v>0</v>
      </c>
      <c r="AI27" s="109" t="s">
        <v>384</v>
      </c>
    </row>
    <row r="28" spans="1:35" s="90" customFormat="1" ht="15" x14ac:dyDescent="0.25">
      <c r="A28" s="118"/>
      <c r="B28" s="87" t="s">
        <v>264</v>
      </c>
      <c r="C28" s="87" t="s">
        <v>257</v>
      </c>
      <c r="D28" s="85" t="s">
        <v>285</v>
      </c>
      <c r="E28" s="89">
        <v>0</v>
      </c>
      <c r="F28" s="89">
        <v>0</v>
      </c>
      <c r="G28" s="89">
        <v>0</v>
      </c>
      <c r="H28" s="89">
        <v>0</v>
      </c>
      <c r="I28" s="89">
        <v>0</v>
      </c>
      <c r="J28" s="89">
        <v>0</v>
      </c>
      <c r="K28" s="89">
        <v>0</v>
      </c>
      <c r="L28" s="89">
        <v>0</v>
      </c>
      <c r="M28" s="89">
        <v>0</v>
      </c>
      <c r="N28" s="89">
        <v>0</v>
      </c>
      <c r="O28" s="89">
        <v>0</v>
      </c>
      <c r="P28" s="89">
        <v>0</v>
      </c>
      <c r="Q28" s="89">
        <v>0</v>
      </c>
      <c r="R28" s="89">
        <v>0</v>
      </c>
      <c r="S28" s="89">
        <v>0</v>
      </c>
      <c r="T28" s="89">
        <v>0</v>
      </c>
      <c r="U28" s="89">
        <v>0</v>
      </c>
      <c r="V28" s="89">
        <v>0</v>
      </c>
      <c r="W28" s="89">
        <v>0</v>
      </c>
      <c r="X28" s="89">
        <v>0</v>
      </c>
      <c r="Y28" s="89">
        <v>0</v>
      </c>
      <c r="Z28" s="89">
        <v>0</v>
      </c>
      <c r="AA28" s="89">
        <v>0</v>
      </c>
      <c r="AB28" s="89">
        <v>0</v>
      </c>
      <c r="AC28" s="45">
        <v>0</v>
      </c>
      <c r="AD28" s="75">
        <v>0</v>
      </c>
      <c r="AE28" s="75">
        <v>0</v>
      </c>
      <c r="AF28" s="75">
        <v>0</v>
      </c>
      <c r="AG28" s="75">
        <v>0</v>
      </c>
      <c r="AH28" s="75">
        <v>0</v>
      </c>
      <c r="AI28" s="109" t="s">
        <v>384</v>
      </c>
    </row>
    <row r="29" spans="1:35" s="1" customFormat="1" ht="12.75" customHeight="1" x14ac:dyDescent="0.25">
      <c r="A29" s="118" t="s">
        <v>286</v>
      </c>
      <c r="B29" s="76" t="s">
        <v>244</v>
      </c>
      <c r="C29" s="87" t="s">
        <v>254</v>
      </c>
      <c r="D29" s="85" t="s">
        <v>287</v>
      </c>
      <c r="E29" s="30">
        <v>4965</v>
      </c>
      <c r="F29" s="30">
        <v>4860</v>
      </c>
      <c r="G29" s="30">
        <v>8781</v>
      </c>
      <c r="H29" s="30">
        <v>4697</v>
      </c>
      <c r="I29" s="30">
        <v>5455</v>
      </c>
      <c r="J29" s="30">
        <v>4517</v>
      </c>
      <c r="K29" s="30">
        <v>5321</v>
      </c>
      <c r="L29" s="30">
        <v>4065</v>
      </c>
      <c r="M29" s="30">
        <v>3379</v>
      </c>
      <c r="N29" s="30">
        <v>0</v>
      </c>
      <c r="O29" s="30">
        <v>0</v>
      </c>
      <c r="P29" s="30">
        <v>0</v>
      </c>
      <c r="Q29" s="30">
        <v>1099</v>
      </c>
      <c r="R29" s="30">
        <v>2217</v>
      </c>
      <c r="S29" s="30">
        <v>1551</v>
      </c>
      <c r="T29" s="30">
        <v>3330</v>
      </c>
      <c r="U29" s="30">
        <v>2277</v>
      </c>
      <c r="V29" s="30">
        <v>3172</v>
      </c>
      <c r="W29" s="30">
        <v>2274</v>
      </c>
      <c r="X29" s="30">
        <v>1385</v>
      </c>
      <c r="Y29" s="30">
        <v>0</v>
      </c>
      <c r="Z29" s="30">
        <v>0</v>
      </c>
      <c r="AA29" s="30">
        <v>771</v>
      </c>
      <c r="AB29" s="30">
        <v>0</v>
      </c>
      <c r="AC29" s="30">
        <v>1320</v>
      </c>
      <c r="AD29" s="73">
        <v>3076</v>
      </c>
      <c r="AE29" s="73">
        <v>2593</v>
      </c>
      <c r="AF29" s="73">
        <v>2542</v>
      </c>
      <c r="AG29" s="73">
        <v>0</v>
      </c>
      <c r="AH29" s="73"/>
      <c r="AI29" s="109" t="s">
        <v>384</v>
      </c>
    </row>
    <row r="30" spans="1:35" s="1" customFormat="1" ht="12.75" customHeight="1" x14ac:dyDescent="0.25">
      <c r="A30" s="118"/>
      <c r="B30" s="76" t="s">
        <v>288</v>
      </c>
      <c r="C30" s="87" t="s">
        <v>257</v>
      </c>
      <c r="D30" s="85" t="s">
        <v>289</v>
      </c>
      <c r="E30" s="30">
        <v>0</v>
      </c>
      <c r="F30" s="30">
        <v>0</v>
      </c>
      <c r="G30" s="30">
        <v>0</v>
      </c>
      <c r="H30" s="30">
        <v>0</v>
      </c>
      <c r="I30" s="30">
        <v>0</v>
      </c>
      <c r="J30" s="30">
        <v>0</v>
      </c>
      <c r="K30" s="30">
        <v>0</v>
      </c>
      <c r="L30" s="30">
        <v>0</v>
      </c>
      <c r="M30" s="30">
        <v>0</v>
      </c>
      <c r="N30" s="30">
        <v>0</v>
      </c>
      <c r="O30" s="30">
        <v>0</v>
      </c>
      <c r="P30" s="30">
        <v>0</v>
      </c>
      <c r="Q30" s="30">
        <v>0</v>
      </c>
      <c r="R30" s="30">
        <v>76</v>
      </c>
      <c r="S30" s="30">
        <v>36</v>
      </c>
      <c r="T30" s="30">
        <v>80</v>
      </c>
      <c r="U30" s="30">
        <v>114</v>
      </c>
      <c r="V30" s="30">
        <v>96</v>
      </c>
      <c r="W30" s="30">
        <v>0</v>
      </c>
      <c r="X30" s="30">
        <v>0</v>
      </c>
      <c r="Y30" s="30">
        <f>X30</f>
        <v>0</v>
      </c>
      <c r="Z30" s="30">
        <v>0</v>
      </c>
      <c r="AA30" s="30">
        <f>Z30</f>
        <v>0</v>
      </c>
      <c r="AB30" s="30">
        <v>0</v>
      </c>
      <c r="AC30" s="30">
        <v>0</v>
      </c>
      <c r="AD30" s="73">
        <v>0</v>
      </c>
      <c r="AE30" s="73">
        <f>AD30</f>
        <v>0</v>
      </c>
      <c r="AF30" s="73">
        <v>0</v>
      </c>
      <c r="AG30" s="73">
        <f>AF30</f>
        <v>0</v>
      </c>
      <c r="AH30" s="73"/>
      <c r="AI30" s="109" t="s">
        <v>384</v>
      </c>
    </row>
    <row r="31" spans="1:35" s="90" customFormat="1" ht="15" x14ac:dyDescent="0.25">
      <c r="A31" s="118" t="s">
        <v>290</v>
      </c>
      <c r="B31" s="87" t="s">
        <v>259</v>
      </c>
      <c r="C31" s="87" t="s">
        <v>260</v>
      </c>
      <c r="D31" s="85" t="s">
        <v>291</v>
      </c>
      <c r="E31" s="61">
        <v>2038</v>
      </c>
      <c r="F31" s="61">
        <v>1719</v>
      </c>
      <c r="G31" s="61">
        <v>3482</v>
      </c>
      <c r="H31" s="61">
        <v>1639</v>
      </c>
      <c r="I31" s="61">
        <v>2048</v>
      </c>
      <c r="J31" s="61">
        <v>1864</v>
      </c>
      <c r="K31" s="61">
        <v>1938</v>
      </c>
      <c r="L31" s="61">
        <v>1889</v>
      </c>
      <c r="M31" s="61">
        <v>1759</v>
      </c>
      <c r="N31" s="61">
        <v>0</v>
      </c>
      <c r="O31" s="61">
        <v>0</v>
      </c>
      <c r="P31" s="61">
        <v>0</v>
      </c>
      <c r="Q31" s="61">
        <v>403</v>
      </c>
      <c r="R31" s="61">
        <v>827</v>
      </c>
      <c r="S31" s="61">
        <v>300</v>
      </c>
      <c r="T31" s="61">
        <v>877</v>
      </c>
      <c r="U31" s="61">
        <v>722</v>
      </c>
      <c r="V31" s="61">
        <v>1806</v>
      </c>
      <c r="W31" s="61">
        <v>1306</v>
      </c>
      <c r="X31" s="61">
        <v>595</v>
      </c>
      <c r="Y31" s="30">
        <v>0</v>
      </c>
      <c r="Z31" s="30">
        <v>0</v>
      </c>
      <c r="AA31" s="30">
        <v>288</v>
      </c>
      <c r="AB31" s="30">
        <v>0</v>
      </c>
      <c r="AC31" s="30">
        <v>584</v>
      </c>
      <c r="AD31" s="73">
        <v>1109</v>
      </c>
      <c r="AE31" s="73">
        <v>1085</v>
      </c>
      <c r="AF31" s="73">
        <v>915</v>
      </c>
      <c r="AG31" s="73">
        <v>0</v>
      </c>
      <c r="AH31" s="73"/>
      <c r="AI31" s="109" t="s">
        <v>384</v>
      </c>
    </row>
    <row r="32" spans="1:35" s="1" customFormat="1" ht="12.75" customHeight="1" x14ac:dyDescent="0.25">
      <c r="A32" s="118" t="s">
        <v>292</v>
      </c>
      <c r="B32" s="87" t="s">
        <v>244</v>
      </c>
      <c r="C32" s="87" t="s">
        <v>254</v>
      </c>
      <c r="D32" s="85" t="s">
        <v>293</v>
      </c>
      <c r="E32" s="45">
        <v>10677</v>
      </c>
      <c r="F32" s="45">
        <v>6250</v>
      </c>
      <c r="G32" s="45">
        <v>10245</v>
      </c>
      <c r="H32" s="45">
        <v>9181</v>
      </c>
      <c r="I32" s="45">
        <v>7258</v>
      </c>
      <c r="J32" s="45">
        <v>8608</v>
      </c>
      <c r="K32" s="45">
        <v>5872</v>
      </c>
      <c r="L32" s="45">
        <v>3584</v>
      </c>
      <c r="M32" s="45">
        <v>0</v>
      </c>
      <c r="N32" s="45">
        <v>0</v>
      </c>
      <c r="O32" s="45">
        <v>0</v>
      </c>
      <c r="P32" s="45">
        <v>5830</v>
      </c>
      <c r="Q32" s="45">
        <v>0</v>
      </c>
      <c r="R32" s="45">
        <v>0</v>
      </c>
      <c r="S32" s="45">
        <v>10711</v>
      </c>
      <c r="T32" s="45">
        <v>8589</v>
      </c>
      <c r="U32" s="45">
        <v>9718</v>
      </c>
      <c r="V32" s="45">
        <v>8137</v>
      </c>
      <c r="W32" s="45">
        <v>0</v>
      </c>
      <c r="X32" s="45">
        <v>0</v>
      </c>
      <c r="Y32" s="45">
        <v>8590</v>
      </c>
      <c r="Z32" s="45">
        <v>8600</v>
      </c>
      <c r="AA32" s="86">
        <v>7437</v>
      </c>
      <c r="AB32" s="45">
        <v>9172</v>
      </c>
      <c r="AC32" s="45">
        <v>8186</v>
      </c>
      <c r="AD32" s="75">
        <v>7388</v>
      </c>
      <c r="AE32" s="75">
        <v>7703</v>
      </c>
      <c r="AF32" s="75">
        <v>6640</v>
      </c>
      <c r="AG32" s="75">
        <v>7099</v>
      </c>
      <c r="AH32" s="75">
        <v>6863</v>
      </c>
      <c r="AI32" s="109" t="s">
        <v>384</v>
      </c>
    </row>
    <row r="33" spans="1:35" s="1" customFormat="1" ht="12.75" customHeight="1" x14ac:dyDescent="0.25">
      <c r="A33" s="118"/>
      <c r="B33" s="87" t="s">
        <v>256</v>
      </c>
      <c r="C33" s="87" t="s">
        <v>257</v>
      </c>
      <c r="D33" s="85" t="s">
        <v>294</v>
      </c>
      <c r="E33" s="45">
        <v>0</v>
      </c>
      <c r="F33" s="45">
        <v>0</v>
      </c>
      <c r="G33" s="45">
        <v>0</v>
      </c>
      <c r="H33" s="45">
        <v>0</v>
      </c>
      <c r="I33" s="45">
        <v>0</v>
      </c>
      <c r="J33" s="45">
        <v>0</v>
      </c>
      <c r="K33" s="45">
        <v>0</v>
      </c>
      <c r="L33" s="45">
        <v>0</v>
      </c>
      <c r="M33" s="45">
        <v>0</v>
      </c>
      <c r="N33" s="45">
        <v>0</v>
      </c>
      <c r="O33" s="45">
        <v>0</v>
      </c>
      <c r="P33" s="45">
        <v>0</v>
      </c>
      <c r="Q33" s="45">
        <v>0</v>
      </c>
      <c r="R33" s="45">
        <v>0</v>
      </c>
      <c r="S33" s="45">
        <v>8623</v>
      </c>
      <c r="T33" s="45">
        <v>0</v>
      </c>
      <c r="U33" s="45">
        <v>2832</v>
      </c>
      <c r="V33" s="45">
        <v>997</v>
      </c>
      <c r="W33" s="45">
        <v>0</v>
      </c>
      <c r="X33" s="45">
        <v>0</v>
      </c>
      <c r="Y33" s="45">
        <v>1100</v>
      </c>
      <c r="Z33" s="45">
        <v>2043</v>
      </c>
      <c r="AA33" s="86">
        <v>509</v>
      </c>
      <c r="AB33" s="45">
        <v>2477</v>
      </c>
      <c r="AC33" s="45">
        <v>4279</v>
      </c>
      <c r="AD33" s="75">
        <v>1397</v>
      </c>
      <c r="AE33" s="75">
        <v>949</v>
      </c>
      <c r="AF33" s="75">
        <v>355</v>
      </c>
      <c r="AG33" s="75">
        <v>950</v>
      </c>
      <c r="AH33" s="75">
        <v>1267</v>
      </c>
      <c r="AI33" s="109" t="s">
        <v>384</v>
      </c>
    </row>
    <row r="34" spans="1:35" s="90" customFormat="1" ht="15" x14ac:dyDescent="0.25">
      <c r="A34" s="118"/>
      <c r="B34" s="87" t="s">
        <v>259</v>
      </c>
      <c r="C34" s="87" t="s">
        <v>260</v>
      </c>
      <c r="D34" s="85" t="s">
        <v>295</v>
      </c>
      <c r="E34" s="89">
        <v>7462</v>
      </c>
      <c r="F34" s="89">
        <v>4119</v>
      </c>
      <c r="G34" s="89">
        <v>7571</v>
      </c>
      <c r="H34" s="89">
        <v>5820</v>
      </c>
      <c r="I34" s="89">
        <v>4165</v>
      </c>
      <c r="J34" s="89">
        <v>5067</v>
      </c>
      <c r="K34" s="89">
        <v>3574</v>
      </c>
      <c r="L34" s="89">
        <v>2216</v>
      </c>
      <c r="M34" s="89">
        <v>0</v>
      </c>
      <c r="N34" s="89">
        <v>0</v>
      </c>
      <c r="O34" s="89">
        <v>0</v>
      </c>
      <c r="P34" s="89">
        <v>2620</v>
      </c>
      <c r="Q34" s="89">
        <v>0</v>
      </c>
      <c r="R34" s="89">
        <v>0</v>
      </c>
      <c r="S34" s="89">
        <v>2088</v>
      </c>
      <c r="T34" s="89">
        <v>2475</v>
      </c>
      <c r="U34" s="89">
        <v>2778</v>
      </c>
      <c r="V34" s="89">
        <v>3691</v>
      </c>
      <c r="W34" s="89">
        <v>0</v>
      </c>
      <c r="X34" s="89">
        <v>0</v>
      </c>
      <c r="Y34" s="45">
        <v>461</v>
      </c>
      <c r="Z34" s="45">
        <v>2067</v>
      </c>
      <c r="AA34" s="86">
        <v>2425</v>
      </c>
      <c r="AB34" s="45">
        <v>1733</v>
      </c>
      <c r="AC34" s="45">
        <v>1913</v>
      </c>
      <c r="AD34" s="75">
        <v>2487</v>
      </c>
      <c r="AE34" s="75">
        <v>2716</v>
      </c>
      <c r="AF34" s="75">
        <v>2735</v>
      </c>
      <c r="AG34" s="75">
        <v>2182</v>
      </c>
      <c r="AH34" s="75">
        <v>1956</v>
      </c>
      <c r="AI34" s="109" t="s">
        <v>384</v>
      </c>
    </row>
    <row r="35" spans="1:35" s="90" customFormat="1" ht="15" x14ac:dyDescent="0.25">
      <c r="A35" s="118"/>
      <c r="B35" s="87" t="s">
        <v>262</v>
      </c>
      <c r="C35" s="87" t="s">
        <v>254</v>
      </c>
      <c r="D35" s="85" t="s">
        <v>296</v>
      </c>
      <c r="E35" s="89">
        <v>0</v>
      </c>
      <c r="F35" s="89">
        <v>0</v>
      </c>
      <c r="G35" s="89">
        <v>0</v>
      </c>
      <c r="H35" s="89">
        <v>0</v>
      </c>
      <c r="I35" s="89">
        <v>0</v>
      </c>
      <c r="J35" s="89">
        <v>0</v>
      </c>
      <c r="K35" s="89">
        <v>0</v>
      </c>
      <c r="L35" s="89">
        <v>0</v>
      </c>
      <c r="M35" s="89">
        <v>0</v>
      </c>
      <c r="N35" s="89">
        <v>0</v>
      </c>
      <c r="O35" s="89">
        <v>0</v>
      </c>
      <c r="P35" s="89">
        <v>0</v>
      </c>
      <c r="Q35" s="89">
        <v>0</v>
      </c>
      <c r="R35" s="89">
        <v>0</v>
      </c>
      <c r="S35" s="89">
        <v>0</v>
      </c>
      <c r="T35" s="89">
        <v>0</v>
      </c>
      <c r="U35" s="89">
        <v>0</v>
      </c>
      <c r="V35" s="89">
        <v>0</v>
      </c>
      <c r="W35" s="89">
        <v>0</v>
      </c>
      <c r="X35" s="89">
        <v>0</v>
      </c>
      <c r="Y35" s="89">
        <v>0</v>
      </c>
      <c r="Z35" s="89">
        <v>0</v>
      </c>
      <c r="AA35" s="89">
        <v>0</v>
      </c>
      <c r="AB35" s="89">
        <v>0</v>
      </c>
      <c r="AC35" s="45">
        <v>2353</v>
      </c>
      <c r="AD35" s="75">
        <v>0</v>
      </c>
      <c r="AE35" s="75">
        <v>765</v>
      </c>
      <c r="AF35" s="75">
        <v>0</v>
      </c>
      <c r="AG35" s="75">
        <v>0</v>
      </c>
      <c r="AH35" s="75">
        <v>0</v>
      </c>
      <c r="AI35" s="109" t="s">
        <v>384</v>
      </c>
    </row>
    <row r="36" spans="1:35" s="90" customFormat="1" ht="15" x14ac:dyDescent="0.25">
      <c r="A36" s="118"/>
      <c r="B36" s="87" t="s">
        <v>264</v>
      </c>
      <c r="C36" s="87" t="s">
        <v>257</v>
      </c>
      <c r="D36" s="85" t="s">
        <v>297</v>
      </c>
      <c r="E36" s="89">
        <v>0</v>
      </c>
      <c r="F36" s="89">
        <v>0</v>
      </c>
      <c r="G36" s="89">
        <v>0</v>
      </c>
      <c r="H36" s="89">
        <v>0</v>
      </c>
      <c r="I36" s="89">
        <v>0</v>
      </c>
      <c r="J36" s="89">
        <v>0</v>
      </c>
      <c r="K36" s="89">
        <v>0</v>
      </c>
      <c r="L36" s="89">
        <v>0</v>
      </c>
      <c r="M36" s="89">
        <v>0</v>
      </c>
      <c r="N36" s="89">
        <v>0</v>
      </c>
      <c r="O36" s="89">
        <v>0</v>
      </c>
      <c r="P36" s="89">
        <v>0</v>
      </c>
      <c r="Q36" s="89">
        <v>0</v>
      </c>
      <c r="R36" s="89">
        <v>0</v>
      </c>
      <c r="S36" s="89">
        <v>0</v>
      </c>
      <c r="T36" s="89">
        <v>0</v>
      </c>
      <c r="U36" s="89">
        <v>0</v>
      </c>
      <c r="V36" s="89">
        <v>0</v>
      </c>
      <c r="W36" s="89">
        <v>0</v>
      </c>
      <c r="X36" s="89">
        <v>0</v>
      </c>
      <c r="Y36" s="89">
        <v>0</v>
      </c>
      <c r="Z36" s="89">
        <v>0</v>
      </c>
      <c r="AA36" s="89">
        <v>0</v>
      </c>
      <c r="AB36" s="89">
        <v>0</v>
      </c>
      <c r="AC36" s="45">
        <v>0</v>
      </c>
      <c r="AD36" s="75">
        <v>0</v>
      </c>
      <c r="AE36" s="75">
        <v>12</v>
      </c>
      <c r="AF36" s="75">
        <v>0</v>
      </c>
      <c r="AG36" s="75">
        <v>0</v>
      </c>
      <c r="AH36" s="75">
        <v>0</v>
      </c>
      <c r="AI36" s="109" t="s">
        <v>384</v>
      </c>
    </row>
    <row r="37" spans="1:35" s="1" customFormat="1" ht="12.75" customHeight="1" x14ac:dyDescent="0.25">
      <c r="A37" s="118" t="s">
        <v>298</v>
      </c>
      <c r="B37" s="87" t="s">
        <v>244</v>
      </c>
      <c r="C37" s="87" t="s">
        <v>254</v>
      </c>
      <c r="D37" s="85" t="s">
        <v>299</v>
      </c>
      <c r="E37" s="45">
        <v>31748</v>
      </c>
      <c r="F37" s="45">
        <v>14542</v>
      </c>
      <c r="G37" s="45">
        <v>29527</v>
      </c>
      <c r="H37" s="45">
        <v>27464</v>
      </c>
      <c r="I37" s="45">
        <v>21536</v>
      </c>
      <c r="J37" s="45">
        <v>26292</v>
      </c>
      <c r="K37" s="45">
        <v>19629</v>
      </c>
      <c r="L37" s="45">
        <v>21152</v>
      </c>
      <c r="M37" s="45">
        <v>18332</v>
      </c>
      <c r="N37" s="45">
        <v>21964</v>
      </c>
      <c r="O37" s="45">
        <v>19732</v>
      </c>
      <c r="P37" s="45">
        <v>19692</v>
      </c>
      <c r="Q37" s="45">
        <v>0</v>
      </c>
      <c r="R37" s="45">
        <v>19387</v>
      </c>
      <c r="S37" s="45">
        <v>23961</v>
      </c>
      <c r="T37" s="45">
        <v>24280</v>
      </c>
      <c r="U37" s="45">
        <v>28850</v>
      </c>
      <c r="V37" s="45">
        <v>27618</v>
      </c>
      <c r="W37" s="45">
        <v>12575</v>
      </c>
      <c r="X37" s="45">
        <v>12242</v>
      </c>
      <c r="Y37" s="45">
        <v>29156</v>
      </c>
      <c r="Z37" s="45">
        <v>30337</v>
      </c>
      <c r="AA37" s="86">
        <v>25406</v>
      </c>
      <c r="AB37" s="45">
        <v>21005</v>
      </c>
      <c r="AC37" s="45">
        <v>24399</v>
      </c>
      <c r="AD37" s="75">
        <v>26599</v>
      </c>
      <c r="AE37" s="75">
        <v>25971</v>
      </c>
      <c r="AF37" s="75">
        <v>26873</v>
      </c>
      <c r="AG37" s="75">
        <v>22285</v>
      </c>
      <c r="AH37" s="75">
        <v>22696</v>
      </c>
      <c r="AI37" s="109" t="s">
        <v>384</v>
      </c>
    </row>
    <row r="38" spans="1:35" s="1" customFormat="1" ht="12.75" customHeight="1" x14ac:dyDescent="0.25">
      <c r="A38" s="118"/>
      <c r="B38" s="87" t="s">
        <v>256</v>
      </c>
      <c r="C38" s="87" t="s">
        <v>257</v>
      </c>
      <c r="D38" s="85" t="s">
        <v>300</v>
      </c>
      <c r="E38" s="45">
        <v>0</v>
      </c>
      <c r="F38" s="45">
        <v>0</v>
      </c>
      <c r="G38" s="45">
        <v>0</v>
      </c>
      <c r="H38" s="45">
        <v>0</v>
      </c>
      <c r="I38" s="45">
        <v>0</v>
      </c>
      <c r="J38" s="45">
        <v>0</v>
      </c>
      <c r="K38" s="45">
        <v>0</v>
      </c>
      <c r="L38" s="45">
        <v>0</v>
      </c>
      <c r="M38" s="45">
        <v>0</v>
      </c>
      <c r="N38" s="45">
        <v>0</v>
      </c>
      <c r="O38" s="45">
        <v>0</v>
      </c>
      <c r="P38" s="45">
        <v>0</v>
      </c>
      <c r="Q38" s="45">
        <v>0</v>
      </c>
      <c r="R38" s="45">
        <v>1058</v>
      </c>
      <c r="S38" s="45">
        <v>15115</v>
      </c>
      <c r="T38" s="45">
        <v>0</v>
      </c>
      <c r="U38" s="45">
        <v>2975</v>
      </c>
      <c r="V38" s="45">
        <v>1402</v>
      </c>
      <c r="W38" s="45">
        <v>0</v>
      </c>
      <c r="X38" s="45">
        <v>1543</v>
      </c>
      <c r="Y38" s="45">
        <v>4372</v>
      </c>
      <c r="Z38" s="45">
        <v>3884</v>
      </c>
      <c r="AA38" s="86">
        <v>2561</v>
      </c>
      <c r="AB38" s="45">
        <v>2307</v>
      </c>
      <c r="AC38" s="45">
        <v>2276</v>
      </c>
      <c r="AD38" s="75">
        <v>1175</v>
      </c>
      <c r="AE38" s="75">
        <v>1193</v>
      </c>
      <c r="AF38" s="75">
        <v>1188</v>
      </c>
      <c r="AG38" s="75">
        <v>1584</v>
      </c>
      <c r="AH38" s="75">
        <v>2937</v>
      </c>
      <c r="AI38" s="109" t="s">
        <v>384</v>
      </c>
    </row>
    <row r="39" spans="1:35" s="90" customFormat="1" ht="15" x14ac:dyDescent="0.25">
      <c r="A39" s="118"/>
      <c r="B39" s="87" t="s">
        <v>259</v>
      </c>
      <c r="C39" s="87" t="s">
        <v>260</v>
      </c>
      <c r="D39" s="85" t="s">
        <v>301</v>
      </c>
      <c r="E39" s="89">
        <v>20240</v>
      </c>
      <c r="F39" s="89">
        <v>5577</v>
      </c>
      <c r="G39" s="89">
        <v>20001</v>
      </c>
      <c r="H39" s="89">
        <v>16865</v>
      </c>
      <c r="I39" s="89">
        <v>13467</v>
      </c>
      <c r="J39" s="89">
        <v>14783</v>
      </c>
      <c r="K39" s="89">
        <v>11584</v>
      </c>
      <c r="L39" s="89">
        <v>13009</v>
      </c>
      <c r="M39" s="89">
        <v>10023</v>
      </c>
      <c r="N39" s="89">
        <v>11304</v>
      </c>
      <c r="O39" s="89">
        <v>9758</v>
      </c>
      <c r="P39" s="89">
        <v>9178</v>
      </c>
      <c r="Q39" s="89">
        <v>0</v>
      </c>
      <c r="R39" s="89">
        <v>8759</v>
      </c>
      <c r="S39" s="89">
        <v>8846</v>
      </c>
      <c r="T39" s="89">
        <v>8487</v>
      </c>
      <c r="U39" s="89">
        <v>10801</v>
      </c>
      <c r="V39" s="89">
        <v>14568</v>
      </c>
      <c r="W39" s="89">
        <v>5638</v>
      </c>
      <c r="X39" s="89">
        <v>4094</v>
      </c>
      <c r="Y39" s="45">
        <v>8719</v>
      </c>
      <c r="Z39" s="45">
        <v>10807</v>
      </c>
      <c r="AA39" s="86">
        <v>9152</v>
      </c>
      <c r="AB39" s="45">
        <v>7235</v>
      </c>
      <c r="AC39" s="45">
        <v>8157</v>
      </c>
      <c r="AD39" s="75">
        <v>11107</v>
      </c>
      <c r="AE39" s="75">
        <v>10707</v>
      </c>
      <c r="AF39" s="75">
        <v>12715</v>
      </c>
      <c r="AG39" s="75">
        <v>10241</v>
      </c>
      <c r="AH39" s="75">
        <v>10812</v>
      </c>
      <c r="AI39" s="109" t="s">
        <v>384</v>
      </c>
    </row>
    <row r="40" spans="1:35" s="90" customFormat="1" ht="15" x14ac:dyDescent="0.25">
      <c r="A40" s="118"/>
      <c r="B40" s="87" t="s">
        <v>262</v>
      </c>
      <c r="C40" s="87" t="s">
        <v>254</v>
      </c>
      <c r="D40" s="85" t="s">
        <v>302</v>
      </c>
      <c r="E40" s="89">
        <v>0</v>
      </c>
      <c r="F40" s="89">
        <v>0</v>
      </c>
      <c r="G40" s="89">
        <v>0</v>
      </c>
      <c r="H40" s="89">
        <v>0</v>
      </c>
      <c r="I40" s="89">
        <v>0</v>
      </c>
      <c r="J40" s="89">
        <v>0</v>
      </c>
      <c r="K40" s="89">
        <v>0</v>
      </c>
      <c r="L40" s="89">
        <v>0</v>
      </c>
      <c r="M40" s="89">
        <v>0</v>
      </c>
      <c r="N40" s="89">
        <v>0</v>
      </c>
      <c r="O40" s="89">
        <v>0</v>
      </c>
      <c r="P40" s="89">
        <v>0</v>
      </c>
      <c r="Q40" s="89">
        <v>0</v>
      </c>
      <c r="R40" s="89">
        <v>0</v>
      </c>
      <c r="S40" s="89">
        <v>0</v>
      </c>
      <c r="T40" s="89">
        <v>0</v>
      </c>
      <c r="U40" s="89">
        <v>0</v>
      </c>
      <c r="V40" s="89">
        <v>0</v>
      </c>
      <c r="W40" s="89">
        <v>0</v>
      </c>
      <c r="X40" s="89">
        <v>0</v>
      </c>
      <c r="Y40" s="89">
        <v>0</v>
      </c>
      <c r="Z40" s="89">
        <v>0</v>
      </c>
      <c r="AA40" s="89">
        <v>0</v>
      </c>
      <c r="AB40" s="89">
        <v>0</v>
      </c>
      <c r="AC40" s="45">
        <v>0</v>
      </c>
      <c r="AD40" s="75">
        <v>115</v>
      </c>
      <c r="AE40" s="75">
        <v>0</v>
      </c>
      <c r="AF40" s="75">
        <v>0</v>
      </c>
      <c r="AG40" s="75">
        <v>0</v>
      </c>
      <c r="AH40" s="75">
        <v>499</v>
      </c>
      <c r="AI40" s="109" t="s">
        <v>384</v>
      </c>
    </row>
    <row r="41" spans="1:35" s="90" customFormat="1" ht="15" x14ac:dyDescent="0.25">
      <c r="A41" s="118"/>
      <c r="B41" s="87" t="s">
        <v>264</v>
      </c>
      <c r="C41" s="87" t="s">
        <v>257</v>
      </c>
      <c r="D41" s="85" t="s">
        <v>303</v>
      </c>
      <c r="E41" s="89">
        <v>0</v>
      </c>
      <c r="F41" s="89">
        <v>0</v>
      </c>
      <c r="G41" s="89">
        <v>0</v>
      </c>
      <c r="H41" s="89">
        <v>0</v>
      </c>
      <c r="I41" s="89">
        <v>0</v>
      </c>
      <c r="J41" s="89">
        <v>0</v>
      </c>
      <c r="K41" s="89">
        <v>0</v>
      </c>
      <c r="L41" s="89">
        <v>0</v>
      </c>
      <c r="M41" s="89">
        <v>0</v>
      </c>
      <c r="N41" s="89">
        <v>0</v>
      </c>
      <c r="O41" s="89">
        <v>0</v>
      </c>
      <c r="P41" s="89">
        <v>0</v>
      </c>
      <c r="Q41" s="89">
        <v>0</v>
      </c>
      <c r="R41" s="89">
        <v>0</v>
      </c>
      <c r="S41" s="89">
        <v>0</v>
      </c>
      <c r="T41" s="89">
        <v>0</v>
      </c>
      <c r="U41" s="89">
        <v>0</v>
      </c>
      <c r="V41" s="89">
        <v>0</v>
      </c>
      <c r="W41" s="89">
        <v>0</v>
      </c>
      <c r="X41" s="89">
        <v>0</v>
      </c>
      <c r="Y41" s="89">
        <v>0</v>
      </c>
      <c r="Z41" s="89">
        <v>0</v>
      </c>
      <c r="AA41" s="89">
        <v>0</v>
      </c>
      <c r="AB41" s="89">
        <v>0</v>
      </c>
      <c r="AC41" s="45">
        <v>0</v>
      </c>
      <c r="AD41" s="75">
        <v>18</v>
      </c>
      <c r="AE41" s="75">
        <v>0</v>
      </c>
      <c r="AF41" s="75">
        <v>0</v>
      </c>
      <c r="AG41" s="75">
        <v>0</v>
      </c>
      <c r="AH41" s="75">
        <v>14</v>
      </c>
      <c r="AI41" s="109" t="s">
        <v>384</v>
      </c>
    </row>
    <row r="42" spans="1:35" s="1" customFormat="1" ht="12.75" customHeight="1" x14ac:dyDescent="0.25">
      <c r="A42" s="118" t="s">
        <v>304</v>
      </c>
      <c r="B42" s="87" t="s">
        <v>244</v>
      </c>
      <c r="C42" s="87" t="s">
        <v>254</v>
      </c>
      <c r="D42" s="85" t="s">
        <v>305</v>
      </c>
      <c r="E42" s="45">
        <v>3185</v>
      </c>
      <c r="F42" s="45">
        <v>1462</v>
      </c>
      <c r="G42" s="45">
        <v>3202</v>
      </c>
      <c r="H42" s="45">
        <v>2319</v>
      </c>
      <c r="I42" s="45">
        <v>2829</v>
      </c>
      <c r="J42" s="45">
        <v>3638</v>
      </c>
      <c r="K42" s="45">
        <v>2988</v>
      </c>
      <c r="L42" s="45">
        <v>2444</v>
      </c>
      <c r="M42" s="45">
        <v>2162</v>
      </c>
      <c r="N42" s="45">
        <v>0</v>
      </c>
      <c r="O42" s="45">
        <v>0</v>
      </c>
      <c r="P42" s="45">
        <v>0</v>
      </c>
      <c r="Q42" s="45">
        <v>0</v>
      </c>
      <c r="R42" s="45">
        <v>316</v>
      </c>
      <c r="S42" s="45">
        <v>1059</v>
      </c>
      <c r="T42" s="45">
        <v>690</v>
      </c>
      <c r="U42" s="45">
        <v>1182</v>
      </c>
      <c r="V42" s="45">
        <v>1985</v>
      </c>
      <c r="W42" s="45">
        <v>755</v>
      </c>
      <c r="X42" s="45">
        <v>0</v>
      </c>
      <c r="Y42" s="45">
        <v>812</v>
      </c>
      <c r="Z42" s="45">
        <v>1075</v>
      </c>
      <c r="AA42" s="86">
        <v>954</v>
      </c>
      <c r="AB42" s="45">
        <v>660</v>
      </c>
      <c r="AC42" s="45">
        <v>2399</v>
      </c>
      <c r="AD42" s="75">
        <v>1593</v>
      </c>
      <c r="AE42" s="75">
        <v>1381</v>
      </c>
      <c r="AF42" s="75">
        <v>1288</v>
      </c>
      <c r="AG42" s="75">
        <v>862</v>
      </c>
      <c r="AH42" s="75">
        <v>1038</v>
      </c>
      <c r="AI42" s="109" t="s">
        <v>384</v>
      </c>
    </row>
    <row r="43" spans="1:35" s="1" customFormat="1" ht="12.75" customHeight="1" x14ac:dyDescent="0.25">
      <c r="A43" s="118"/>
      <c r="B43" s="87" t="s">
        <v>256</v>
      </c>
      <c r="C43" s="87" t="s">
        <v>257</v>
      </c>
      <c r="D43" s="85" t="s">
        <v>306</v>
      </c>
      <c r="E43" s="45">
        <v>0</v>
      </c>
      <c r="F43" s="45">
        <v>0</v>
      </c>
      <c r="G43" s="45">
        <v>0</v>
      </c>
      <c r="H43" s="45">
        <v>0</v>
      </c>
      <c r="I43" s="45">
        <v>0</v>
      </c>
      <c r="J43" s="45">
        <v>0</v>
      </c>
      <c r="K43" s="45">
        <v>0</v>
      </c>
      <c r="L43" s="45">
        <v>0</v>
      </c>
      <c r="M43" s="45">
        <v>0</v>
      </c>
      <c r="N43" s="45">
        <v>0</v>
      </c>
      <c r="O43" s="45">
        <v>0</v>
      </c>
      <c r="P43" s="45">
        <v>0</v>
      </c>
      <c r="Q43" s="45">
        <v>0</v>
      </c>
      <c r="R43" s="45">
        <v>35</v>
      </c>
      <c r="S43" s="45">
        <v>158</v>
      </c>
      <c r="T43" s="45">
        <v>88</v>
      </c>
      <c r="U43" s="45">
        <v>138</v>
      </c>
      <c r="V43" s="45">
        <v>96</v>
      </c>
      <c r="W43" s="45">
        <v>54</v>
      </c>
      <c r="X43" s="45">
        <v>0</v>
      </c>
      <c r="Y43" s="45">
        <v>53</v>
      </c>
      <c r="Z43" s="45">
        <v>84</v>
      </c>
      <c r="AA43" s="86">
        <v>118</v>
      </c>
      <c r="AB43" s="45">
        <v>88</v>
      </c>
      <c r="AC43" s="45">
        <v>1602</v>
      </c>
      <c r="AD43" s="75">
        <v>342</v>
      </c>
      <c r="AE43" s="75">
        <v>247</v>
      </c>
      <c r="AF43" s="75">
        <v>355</v>
      </c>
      <c r="AG43" s="75">
        <v>184</v>
      </c>
      <c r="AH43" s="75">
        <v>106</v>
      </c>
      <c r="AI43" s="109" t="s">
        <v>384</v>
      </c>
    </row>
    <row r="44" spans="1:35" s="90" customFormat="1" ht="15" x14ac:dyDescent="0.25">
      <c r="A44" s="118"/>
      <c r="B44" s="87" t="s">
        <v>259</v>
      </c>
      <c r="C44" s="87" t="s">
        <v>260</v>
      </c>
      <c r="D44" s="85" t="s">
        <v>307</v>
      </c>
      <c r="E44" s="89">
        <v>1619</v>
      </c>
      <c r="F44" s="89">
        <v>524</v>
      </c>
      <c r="G44" s="89">
        <v>1540</v>
      </c>
      <c r="H44" s="89">
        <v>1220</v>
      </c>
      <c r="I44" s="89">
        <v>1393</v>
      </c>
      <c r="J44" s="89">
        <v>1765</v>
      </c>
      <c r="K44" s="89">
        <v>1608</v>
      </c>
      <c r="L44" s="89">
        <v>1405</v>
      </c>
      <c r="M44" s="89">
        <v>1173</v>
      </c>
      <c r="N44" s="89">
        <v>0</v>
      </c>
      <c r="O44" s="89">
        <v>0</v>
      </c>
      <c r="P44" s="89">
        <v>0</v>
      </c>
      <c r="Q44" s="89">
        <v>0</v>
      </c>
      <c r="R44" s="89">
        <v>159</v>
      </c>
      <c r="S44" s="89">
        <v>246</v>
      </c>
      <c r="T44" s="89">
        <v>171</v>
      </c>
      <c r="U44" s="89">
        <v>705</v>
      </c>
      <c r="V44" s="89">
        <v>1132</v>
      </c>
      <c r="W44" s="89">
        <v>238</v>
      </c>
      <c r="X44" s="89">
        <v>0</v>
      </c>
      <c r="Y44" s="45">
        <v>253</v>
      </c>
      <c r="Z44" s="45">
        <v>420</v>
      </c>
      <c r="AA44" s="86">
        <v>287</v>
      </c>
      <c r="AB44" s="45">
        <v>212</v>
      </c>
      <c r="AC44" s="45">
        <v>236</v>
      </c>
      <c r="AD44" s="75">
        <v>356</v>
      </c>
      <c r="AE44" s="75">
        <v>322</v>
      </c>
      <c r="AF44" s="75">
        <v>383</v>
      </c>
      <c r="AG44" s="75">
        <v>326</v>
      </c>
      <c r="AH44" s="75">
        <v>590</v>
      </c>
      <c r="AI44" s="109" t="s">
        <v>384</v>
      </c>
    </row>
    <row r="45" spans="1:35" s="90" customFormat="1" ht="15" x14ac:dyDescent="0.25">
      <c r="A45" s="118"/>
      <c r="B45" s="87" t="s">
        <v>262</v>
      </c>
      <c r="C45" s="87" t="s">
        <v>254</v>
      </c>
      <c r="D45" s="85" t="s">
        <v>308</v>
      </c>
      <c r="E45" s="89">
        <v>0</v>
      </c>
      <c r="F45" s="89">
        <v>0</v>
      </c>
      <c r="G45" s="89">
        <v>0</v>
      </c>
      <c r="H45" s="89">
        <v>0</v>
      </c>
      <c r="I45" s="89">
        <v>0</v>
      </c>
      <c r="J45" s="89">
        <v>0</v>
      </c>
      <c r="K45" s="89">
        <v>0</v>
      </c>
      <c r="L45" s="89">
        <v>0</v>
      </c>
      <c r="M45" s="89">
        <v>0</v>
      </c>
      <c r="N45" s="89">
        <v>0</v>
      </c>
      <c r="O45" s="89">
        <v>0</v>
      </c>
      <c r="P45" s="89">
        <v>0</v>
      </c>
      <c r="Q45" s="89">
        <v>0</v>
      </c>
      <c r="R45" s="89">
        <v>0</v>
      </c>
      <c r="S45" s="89">
        <v>0</v>
      </c>
      <c r="T45" s="89">
        <v>0</v>
      </c>
      <c r="U45" s="89">
        <v>0</v>
      </c>
      <c r="V45" s="89">
        <v>0</v>
      </c>
      <c r="W45" s="89">
        <v>0</v>
      </c>
      <c r="X45" s="89">
        <v>0</v>
      </c>
      <c r="Y45" s="89">
        <v>0</v>
      </c>
      <c r="Z45" s="89">
        <v>0</v>
      </c>
      <c r="AA45" s="89">
        <v>0</v>
      </c>
      <c r="AB45" s="89">
        <v>0</v>
      </c>
      <c r="AC45" s="45">
        <v>168</v>
      </c>
      <c r="AD45" s="75">
        <v>0</v>
      </c>
      <c r="AE45" s="75">
        <v>0</v>
      </c>
      <c r="AF45" s="75">
        <v>0</v>
      </c>
      <c r="AG45" s="75">
        <v>0</v>
      </c>
      <c r="AH45" s="75">
        <v>0</v>
      </c>
      <c r="AI45" s="109" t="s">
        <v>384</v>
      </c>
    </row>
    <row r="46" spans="1:35" s="90" customFormat="1" ht="15" x14ac:dyDescent="0.25">
      <c r="A46" s="118"/>
      <c r="B46" s="87" t="s">
        <v>264</v>
      </c>
      <c r="C46" s="87" t="s">
        <v>257</v>
      </c>
      <c r="D46" s="85" t="s">
        <v>309</v>
      </c>
      <c r="E46" s="89">
        <v>0</v>
      </c>
      <c r="F46" s="89">
        <v>0</v>
      </c>
      <c r="G46" s="89">
        <v>0</v>
      </c>
      <c r="H46" s="89">
        <v>0</v>
      </c>
      <c r="I46" s="89">
        <v>0</v>
      </c>
      <c r="J46" s="89">
        <v>0</v>
      </c>
      <c r="K46" s="89">
        <v>0</v>
      </c>
      <c r="L46" s="89">
        <v>0</v>
      </c>
      <c r="M46" s="89">
        <v>0</v>
      </c>
      <c r="N46" s="89">
        <v>0</v>
      </c>
      <c r="O46" s="89">
        <v>0</v>
      </c>
      <c r="P46" s="89">
        <v>0</v>
      </c>
      <c r="Q46" s="89">
        <v>0</v>
      </c>
      <c r="R46" s="89">
        <v>0</v>
      </c>
      <c r="S46" s="89">
        <v>0</v>
      </c>
      <c r="T46" s="89">
        <v>0</v>
      </c>
      <c r="U46" s="89">
        <v>0</v>
      </c>
      <c r="V46" s="89">
        <v>0</v>
      </c>
      <c r="W46" s="89">
        <v>0</v>
      </c>
      <c r="X46" s="89">
        <v>0</v>
      </c>
      <c r="Y46" s="89">
        <v>0</v>
      </c>
      <c r="Z46" s="89">
        <v>0</v>
      </c>
      <c r="AA46" s="89">
        <v>0</v>
      </c>
      <c r="AB46" s="89">
        <v>0</v>
      </c>
      <c r="AC46" s="45">
        <v>103</v>
      </c>
      <c r="AD46" s="75">
        <v>0</v>
      </c>
      <c r="AE46" s="75">
        <v>0</v>
      </c>
      <c r="AF46" s="75">
        <v>0</v>
      </c>
      <c r="AG46" s="75">
        <v>0</v>
      </c>
      <c r="AH46" s="75">
        <v>0</v>
      </c>
      <c r="AI46" s="109" t="s">
        <v>384</v>
      </c>
    </row>
    <row r="47" spans="1:35" s="1" customFormat="1" ht="12.75" customHeight="1" x14ac:dyDescent="0.25">
      <c r="A47" s="118" t="s">
        <v>310</v>
      </c>
      <c r="B47" s="87" t="s">
        <v>244</v>
      </c>
      <c r="C47" s="87" t="s">
        <v>254</v>
      </c>
      <c r="D47" s="85" t="s">
        <v>311</v>
      </c>
      <c r="E47" s="45">
        <v>35712</v>
      </c>
      <c r="F47" s="45">
        <v>27440</v>
      </c>
      <c r="G47" s="45">
        <v>33031</v>
      </c>
      <c r="H47" s="45">
        <v>31605</v>
      </c>
      <c r="I47" s="45">
        <v>32368</v>
      </c>
      <c r="J47" s="45">
        <v>38479</v>
      </c>
      <c r="K47" s="45">
        <v>28544</v>
      </c>
      <c r="L47" s="45">
        <v>24631</v>
      </c>
      <c r="M47" s="45">
        <v>15262</v>
      </c>
      <c r="N47" s="45">
        <v>0</v>
      </c>
      <c r="O47" s="45">
        <v>0</v>
      </c>
      <c r="P47" s="45">
        <v>0</v>
      </c>
      <c r="Q47" s="45">
        <v>0</v>
      </c>
      <c r="R47" s="45">
        <v>16085</v>
      </c>
      <c r="S47" s="45">
        <v>23246</v>
      </c>
      <c r="T47" s="45">
        <v>13879</v>
      </c>
      <c r="U47" s="45">
        <v>18853</v>
      </c>
      <c r="V47" s="45">
        <v>30870</v>
      </c>
      <c r="W47" s="45">
        <v>15796</v>
      </c>
      <c r="X47" s="45">
        <v>0</v>
      </c>
      <c r="Y47" s="45">
        <v>15240</v>
      </c>
      <c r="Z47" s="45">
        <v>18229</v>
      </c>
      <c r="AA47" s="86">
        <v>17134</v>
      </c>
      <c r="AB47" s="45">
        <v>15780</v>
      </c>
      <c r="AC47" s="45">
        <v>28473</v>
      </c>
      <c r="AD47" s="75">
        <v>22053</v>
      </c>
      <c r="AE47" s="75">
        <v>20907</v>
      </c>
      <c r="AF47" s="75">
        <v>24542</v>
      </c>
      <c r="AG47" s="75">
        <v>19810</v>
      </c>
      <c r="AH47" s="75">
        <v>19075</v>
      </c>
      <c r="AI47" s="109" t="s">
        <v>384</v>
      </c>
    </row>
    <row r="48" spans="1:35" s="1" customFormat="1" ht="12.75" customHeight="1" x14ac:dyDescent="0.25">
      <c r="A48" s="118"/>
      <c r="B48" s="87" t="s">
        <v>256</v>
      </c>
      <c r="C48" s="87" t="s">
        <v>257</v>
      </c>
      <c r="D48" s="85" t="s">
        <v>312</v>
      </c>
      <c r="E48" s="45">
        <v>0</v>
      </c>
      <c r="F48" s="45">
        <v>0</v>
      </c>
      <c r="G48" s="45">
        <v>0</v>
      </c>
      <c r="H48" s="45">
        <v>0</v>
      </c>
      <c r="I48" s="45">
        <v>0</v>
      </c>
      <c r="J48" s="45">
        <v>0</v>
      </c>
      <c r="K48" s="45">
        <v>0</v>
      </c>
      <c r="L48" s="45">
        <v>0</v>
      </c>
      <c r="M48" s="45">
        <v>0</v>
      </c>
      <c r="N48" s="45">
        <v>0</v>
      </c>
      <c r="O48" s="45">
        <v>0</v>
      </c>
      <c r="P48" s="45">
        <v>0</v>
      </c>
      <c r="Q48" s="45">
        <v>0</v>
      </c>
      <c r="R48" s="45">
        <v>2302</v>
      </c>
      <c r="S48" s="45">
        <v>3332</v>
      </c>
      <c r="T48" s="45">
        <v>1673</v>
      </c>
      <c r="U48" s="45">
        <v>2409</v>
      </c>
      <c r="V48" s="45">
        <v>2369</v>
      </c>
      <c r="W48" s="45">
        <v>1463</v>
      </c>
      <c r="X48" s="45">
        <v>0</v>
      </c>
      <c r="Y48" s="45">
        <v>1030</v>
      </c>
      <c r="Z48" s="45">
        <v>1278</v>
      </c>
      <c r="AA48" s="86">
        <v>1182</v>
      </c>
      <c r="AB48" s="45">
        <v>2064</v>
      </c>
      <c r="AC48" s="45">
        <v>18636</v>
      </c>
      <c r="AD48" s="75">
        <v>3211</v>
      </c>
      <c r="AE48" s="75">
        <v>3189</v>
      </c>
      <c r="AF48" s="75">
        <v>2299</v>
      </c>
      <c r="AG48" s="75">
        <v>2671</v>
      </c>
      <c r="AH48" s="75">
        <v>2799</v>
      </c>
      <c r="AI48" s="109" t="s">
        <v>384</v>
      </c>
    </row>
    <row r="49" spans="1:35" s="90" customFormat="1" ht="15" x14ac:dyDescent="0.25">
      <c r="A49" s="118"/>
      <c r="B49" s="87" t="s">
        <v>259</v>
      </c>
      <c r="C49" s="87" t="s">
        <v>260</v>
      </c>
      <c r="D49" s="85" t="s">
        <v>313</v>
      </c>
      <c r="E49" s="89">
        <v>12553</v>
      </c>
      <c r="F49" s="89">
        <v>6070</v>
      </c>
      <c r="G49" s="89">
        <v>11220</v>
      </c>
      <c r="H49" s="89">
        <v>9414</v>
      </c>
      <c r="I49" s="89">
        <v>10250</v>
      </c>
      <c r="J49" s="89">
        <v>12689</v>
      </c>
      <c r="K49" s="89">
        <v>9671</v>
      </c>
      <c r="L49" s="89">
        <v>11049</v>
      </c>
      <c r="M49" s="89">
        <v>5144</v>
      </c>
      <c r="N49" s="89">
        <v>0</v>
      </c>
      <c r="O49" s="89">
        <v>0</v>
      </c>
      <c r="P49" s="89">
        <v>0</v>
      </c>
      <c r="Q49" s="89">
        <v>0</v>
      </c>
      <c r="R49" s="89">
        <v>3349</v>
      </c>
      <c r="S49" s="89">
        <v>7227</v>
      </c>
      <c r="T49" s="89">
        <v>3775</v>
      </c>
      <c r="U49" s="89">
        <v>5701</v>
      </c>
      <c r="V49" s="89">
        <v>14904</v>
      </c>
      <c r="W49" s="89">
        <v>7050</v>
      </c>
      <c r="X49" s="89">
        <v>0</v>
      </c>
      <c r="Y49" s="45">
        <v>5976</v>
      </c>
      <c r="Z49" s="45">
        <v>7138</v>
      </c>
      <c r="AA49" s="86">
        <v>6244</v>
      </c>
      <c r="AB49" s="45">
        <v>4614</v>
      </c>
      <c r="AC49" s="45">
        <v>2352</v>
      </c>
      <c r="AD49" s="75">
        <v>5770</v>
      </c>
      <c r="AE49" s="75">
        <v>4492</v>
      </c>
      <c r="AF49" s="75">
        <v>7468</v>
      </c>
      <c r="AG49" s="75">
        <v>6423</v>
      </c>
      <c r="AH49" s="75">
        <v>6422</v>
      </c>
      <c r="AI49" s="109" t="s">
        <v>384</v>
      </c>
    </row>
    <row r="50" spans="1:35" s="90" customFormat="1" ht="15" x14ac:dyDescent="0.25">
      <c r="A50" s="118"/>
      <c r="B50" s="87" t="s">
        <v>262</v>
      </c>
      <c r="C50" s="87" t="s">
        <v>254</v>
      </c>
      <c r="D50" s="85" t="s">
        <v>314</v>
      </c>
      <c r="E50" s="89">
        <v>0</v>
      </c>
      <c r="F50" s="89">
        <v>0</v>
      </c>
      <c r="G50" s="89">
        <v>0</v>
      </c>
      <c r="H50" s="89">
        <v>0</v>
      </c>
      <c r="I50" s="89">
        <v>0</v>
      </c>
      <c r="J50" s="89">
        <v>0</v>
      </c>
      <c r="K50" s="89">
        <v>0</v>
      </c>
      <c r="L50" s="89">
        <v>0</v>
      </c>
      <c r="M50" s="89">
        <v>0</v>
      </c>
      <c r="N50" s="89">
        <v>0</v>
      </c>
      <c r="O50" s="89">
        <v>0</v>
      </c>
      <c r="P50" s="89">
        <v>0</v>
      </c>
      <c r="Q50" s="89">
        <v>0</v>
      </c>
      <c r="R50" s="89">
        <v>0</v>
      </c>
      <c r="S50" s="89">
        <v>0</v>
      </c>
      <c r="T50" s="89">
        <v>0</v>
      </c>
      <c r="U50" s="89">
        <v>0</v>
      </c>
      <c r="V50" s="89">
        <v>0</v>
      </c>
      <c r="W50" s="89">
        <v>0</v>
      </c>
      <c r="X50" s="89">
        <v>0</v>
      </c>
      <c r="Y50" s="89">
        <v>0</v>
      </c>
      <c r="Z50" s="89">
        <v>0</v>
      </c>
      <c r="AA50" s="89">
        <v>0</v>
      </c>
      <c r="AB50" s="89">
        <v>0</v>
      </c>
      <c r="AC50" s="45">
        <v>0</v>
      </c>
      <c r="AD50" s="75">
        <v>0</v>
      </c>
      <c r="AE50" s="75">
        <v>0</v>
      </c>
      <c r="AF50" s="75">
        <v>0</v>
      </c>
      <c r="AG50" s="75">
        <v>0</v>
      </c>
      <c r="AH50" s="75">
        <v>0</v>
      </c>
      <c r="AI50" s="109" t="s">
        <v>384</v>
      </c>
    </row>
    <row r="51" spans="1:35" s="90" customFormat="1" ht="15" x14ac:dyDescent="0.25">
      <c r="A51" s="118"/>
      <c r="B51" s="87" t="s">
        <v>264</v>
      </c>
      <c r="C51" s="87" t="s">
        <v>257</v>
      </c>
      <c r="D51" s="85" t="s">
        <v>315</v>
      </c>
      <c r="E51" s="89">
        <v>0</v>
      </c>
      <c r="F51" s="89">
        <v>0</v>
      </c>
      <c r="G51" s="89">
        <v>0</v>
      </c>
      <c r="H51" s="89">
        <v>0</v>
      </c>
      <c r="I51" s="89">
        <v>0</v>
      </c>
      <c r="J51" s="89">
        <v>0</v>
      </c>
      <c r="K51" s="89">
        <v>0</v>
      </c>
      <c r="L51" s="89">
        <v>0</v>
      </c>
      <c r="M51" s="89">
        <v>0</v>
      </c>
      <c r="N51" s="89">
        <v>0</v>
      </c>
      <c r="O51" s="89">
        <v>0</v>
      </c>
      <c r="P51" s="89">
        <v>0</v>
      </c>
      <c r="Q51" s="89">
        <v>0</v>
      </c>
      <c r="R51" s="89">
        <v>0</v>
      </c>
      <c r="S51" s="89">
        <v>0</v>
      </c>
      <c r="T51" s="89">
        <v>0</v>
      </c>
      <c r="U51" s="89">
        <v>0</v>
      </c>
      <c r="V51" s="89">
        <v>0</v>
      </c>
      <c r="W51" s="89">
        <v>0</v>
      </c>
      <c r="X51" s="89">
        <v>0</v>
      </c>
      <c r="Y51" s="89">
        <v>0</v>
      </c>
      <c r="Z51" s="89">
        <v>0</v>
      </c>
      <c r="AA51" s="89">
        <v>0</v>
      </c>
      <c r="AB51" s="89">
        <v>0</v>
      </c>
      <c r="AC51" s="45">
        <v>0</v>
      </c>
      <c r="AD51" s="75">
        <v>0</v>
      </c>
      <c r="AE51" s="75">
        <v>0</v>
      </c>
      <c r="AF51" s="75">
        <v>0</v>
      </c>
      <c r="AG51" s="75">
        <v>0</v>
      </c>
      <c r="AH51" s="75">
        <v>0</v>
      </c>
      <c r="AI51" s="109" t="s">
        <v>384</v>
      </c>
    </row>
    <row r="52" spans="1:35" s="1" customFormat="1" ht="12.75" customHeight="1" x14ac:dyDescent="0.25">
      <c r="A52" s="118" t="s">
        <v>316</v>
      </c>
      <c r="B52" s="87" t="s">
        <v>244</v>
      </c>
      <c r="C52" s="87" t="s">
        <v>254</v>
      </c>
      <c r="D52" s="85" t="s">
        <v>317</v>
      </c>
      <c r="E52" s="45">
        <v>3963</v>
      </c>
      <c r="F52" s="45">
        <v>2224</v>
      </c>
      <c r="G52" s="45">
        <v>3025</v>
      </c>
      <c r="H52" s="45">
        <v>2630</v>
      </c>
      <c r="I52" s="45">
        <v>2962</v>
      </c>
      <c r="J52" s="45">
        <v>3946</v>
      </c>
      <c r="K52" s="45">
        <v>3409</v>
      </c>
      <c r="L52" s="45">
        <v>3273</v>
      </c>
      <c r="M52" s="45">
        <v>1687</v>
      </c>
      <c r="N52" s="45">
        <v>0</v>
      </c>
      <c r="O52" s="45">
        <v>0</v>
      </c>
      <c r="P52" s="45">
        <v>0</v>
      </c>
      <c r="Q52" s="45">
        <v>0</v>
      </c>
      <c r="R52" s="45">
        <v>576</v>
      </c>
      <c r="S52" s="45">
        <v>909</v>
      </c>
      <c r="T52" s="45">
        <v>751</v>
      </c>
      <c r="U52" s="45">
        <v>729</v>
      </c>
      <c r="V52" s="45">
        <v>1648</v>
      </c>
      <c r="W52" s="45">
        <v>1206</v>
      </c>
      <c r="X52" s="45">
        <v>0</v>
      </c>
      <c r="Y52" s="45">
        <v>1027</v>
      </c>
      <c r="Z52" s="45">
        <v>1331</v>
      </c>
      <c r="AA52" s="86">
        <v>798</v>
      </c>
      <c r="AB52" s="45">
        <v>813</v>
      </c>
      <c r="AC52" s="45">
        <v>584</v>
      </c>
      <c r="AD52" s="75">
        <v>1190</v>
      </c>
      <c r="AE52" s="75">
        <v>904</v>
      </c>
      <c r="AF52" s="75">
        <v>1739</v>
      </c>
      <c r="AG52" s="75">
        <v>1253</v>
      </c>
      <c r="AH52" s="75">
        <v>1550</v>
      </c>
      <c r="AI52" s="109" t="s">
        <v>384</v>
      </c>
    </row>
    <row r="53" spans="1:35" s="1" customFormat="1" ht="12.75" customHeight="1" x14ac:dyDescent="0.25">
      <c r="A53" s="118"/>
      <c r="B53" s="87" t="s">
        <v>256</v>
      </c>
      <c r="C53" s="87" t="s">
        <v>257</v>
      </c>
      <c r="D53" s="85" t="s">
        <v>318</v>
      </c>
      <c r="E53" s="45">
        <v>0</v>
      </c>
      <c r="F53" s="45">
        <v>0</v>
      </c>
      <c r="G53" s="45">
        <v>0</v>
      </c>
      <c r="H53" s="45">
        <v>0</v>
      </c>
      <c r="I53" s="45">
        <v>0</v>
      </c>
      <c r="J53" s="45">
        <v>0</v>
      </c>
      <c r="K53" s="45">
        <v>0</v>
      </c>
      <c r="L53" s="45">
        <v>0</v>
      </c>
      <c r="M53" s="45">
        <v>0</v>
      </c>
      <c r="N53" s="45">
        <v>0</v>
      </c>
      <c r="O53" s="45">
        <v>0</v>
      </c>
      <c r="P53" s="45">
        <v>0</v>
      </c>
      <c r="Q53" s="45">
        <v>0</v>
      </c>
      <c r="R53" s="45">
        <v>26</v>
      </c>
      <c r="S53" s="45">
        <v>168</v>
      </c>
      <c r="T53" s="45">
        <v>73</v>
      </c>
      <c r="U53" s="45">
        <v>28</v>
      </c>
      <c r="V53" s="45">
        <v>75</v>
      </c>
      <c r="W53" s="45">
        <v>5</v>
      </c>
      <c r="X53" s="45">
        <v>0</v>
      </c>
      <c r="Y53" s="45">
        <v>59</v>
      </c>
      <c r="Z53" s="45">
        <v>47</v>
      </c>
      <c r="AA53" s="86">
        <v>44</v>
      </c>
      <c r="AB53" s="45">
        <v>5</v>
      </c>
      <c r="AC53" s="45">
        <v>97</v>
      </c>
      <c r="AD53" s="75">
        <v>111</v>
      </c>
      <c r="AE53" s="75">
        <v>117</v>
      </c>
      <c r="AF53" s="75">
        <v>415</v>
      </c>
      <c r="AG53" s="75">
        <v>134</v>
      </c>
      <c r="AH53" s="75">
        <v>132</v>
      </c>
      <c r="AI53" s="109" t="s">
        <v>384</v>
      </c>
    </row>
    <row r="54" spans="1:35" s="90" customFormat="1" ht="15" x14ac:dyDescent="0.25">
      <c r="A54" s="118"/>
      <c r="B54" s="87" t="s">
        <v>259</v>
      </c>
      <c r="C54" s="87" t="s">
        <v>260</v>
      </c>
      <c r="D54" s="85" t="s">
        <v>319</v>
      </c>
      <c r="E54" s="89">
        <v>2043</v>
      </c>
      <c r="F54" s="89">
        <v>1210</v>
      </c>
      <c r="G54" s="89">
        <v>1815</v>
      </c>
      <c r="H54" s="89">
        <v>1615</v>
      </c>
      <c r="I54" s="89">
        <v>1953</v>
      </c>
      <c r="J54" s="89">
        <v>2509</v>
      </c>
      <c r="K54" s="89">
        <v>2073</v>
      </c>
      <c r="L54" s="89">
        <v>2136</v>
      </c>
      <c r="M54" s="89">
        <v>793</v>
      </c>
      <c r="N54" s="89">
        <v>0</v>
      </c>
      <c r="O54" s="89">
        <v>0</v>
      </c>
      <c r="P54" s="89">
        <v>0</v>
      </c>
      <c r="Q54" s="89">
        <v>0</v>
      </c>
      <c r="R54" s="89">
        <v>152</v>
      </c>
      <c r="S54" s="89">
        <v>250</v>
      </c>
      <c r="T54" s="89">
        <v>172</v>
      </c>
      <c r="U54" s="89">
        <v>316</v>
      </c>
      <c r="V54" s="89">
        <v>779</v>
      </c>
      <c r="W54" s="89">
        <v>673</v>
      </c>
      <c r="X54" s="89">
        <v>0</v>
      </c>
      <c r="Y54" s="45">
        <v>436</v>
      </c>
      <c r="Z54" s="45">
        <v>764</v>
      </c>
      <c r="AA54" s="86">
        <v>462</v>
      </c>
      <c r="AB54" s="45">
        <v>406</v>
      </c>
      <c r="AC54" s="45">
        <v>160</v>
      </c>
      <c r="AD54" s="75">
        <v>452</v>
      </c>
      <c r="AE54" s="75">
        <v>300</v>
      </c>
      <c r="AF54" s="75">
        <v>816</v>
      </c>
      <c r="AG54" s="75">
        <v>600</v>
      </c>
      <c r="AH54" s="75">
        <v>1271</v>
      </c>
      <c r="AI54" s="109" t="s">
        <v>384</v>
      </c>
    </row>
    <row r="55" spans="1:35" s="90" customFormat="1" ht="15" x14ac:dyDescent="0.25">
      <c r="A55" s="118"/>
      <c r="B55" s="87" t="s">
        <v>262</v>
      </c>
      <c r="C55" s="87" t="s">
        <v>254</v>
      </c>
      <c r="D55" s="85" t="s">
        <v>320</v>
      </c>
      <c r="E55" s="89">
        <v>0</v>
      </c>
      <c r="F55" s="89">
        <v>0</v>
      </c>
      <c r="G55" s="89">
        <v>0</v>
      </c>
      <c r="H55" s="89">
        <v>0</v>
      </c>
      <c r="I55" s="89">
        <v>0</v>
      </c>
      <c r="J55" s="89">
        <v>0</v>
      </c>
      <c r="K55" s="89">
        <v>0</v>
      </c>
      <c r="L55" s="89">
        <v>0</v>
      </c>
      <c r="M55" s="89">
        <v>0</v>
      </c>
      <c r="N55" s="89">
        <v>0</v>
      </c>
      <c r="O55" s="89">
        <v>0</v>
      </c>
      <c r="P55" s="89">
        <v>0</v>
      </c>
      <c r="Q55" s="89">
        <v>0</v>
      </c>
      <c r="R55" s="89">
        <v>0</v>
      </c>
      <c r="S55" s="89">
        <v>0</v>
      </c>
      <c r="T55" s="89">
        <v>0</v>
      </c>
      <c r="U55" s="89">
        <v>0</v>
      </c>
      <c r="V55" s="89">
        <v>0</v>
      </c>
      <c r="W55" s="89">
        <v>0</v>
      </c>
      <c r="X55" s="89">
        <v>0</v>
      </c>
      <c r="Y55" s="89">
        <v>0</v>
      </c>
      <c r="Z55" s="89">
        <v>0</v>
      </c>
      <c r="AA55" s="89">
        <v>0</v>
      </c>
      <c r="AB55" s="89">
        <v>0</v>
      </c>
      <c r="AC55" s="45">
        <v>0</v>
      </c>
      <c r="AD55" s="75">
        <v>0</v>
      </c>
      <c r="AE55" s="75">
        <v>0</v>
      </c>
      <c r="AF55" s="75">
        <v>0</v>
      </c>
      <c r="AG55" s="75">
        <v>0</v>
      </c>
      <c r="AH55" s="75">
        <v>0</v>
      </c>
      <c r="AI55" s="109" t="s">
        <v>384</v>
      </c>
    </row>
    <row r="56" spans="1:35" s="90" customFormat="1" ht="15" x14ac:dyDescent="0.25">
      <c r="A56" s="118"/>
      <c r="B56" s="87" t="s">
        <v>264</v>
      </c>
      <c r="C56" s="87" t="s">
        <v>257</v>
      </c>
      <c r="D56" s="85" t="s">
        <v>321</v>
      </c>
      <c r="E56" s="89">
        <v>0</v>
      </c>
      <c r="F56" s="89">
        <v>0</v>
      </c>
      <c r="G56" s="89">
        <v>0</v>
      </c>
      <c r="H56" s="89">
        <v>0</v>
      </c>
      <c r="I56" s="89">
        <v>0</v>
      </c>
      <c r="J56" s="89">
        <v>0</v>
      </c>
      <c r="K56" s="89">
        <v>0</v>
      </c>
      <c r="L56" s="89">
        <v>0</v>
      </c>
      <c r="M56" s="89">
        <v>0</v>
      </c>
      <c r="N56" s="89">
        <v>0</v>
      </c>
      <c r="O56" s="89">
        <v>0</v>
      </c>
      <c r="P56" s="89">
        <v>0</v>
      </c>
      <c r="Q56" s="89">
        <v>0</v>
      </c>
      <c r="R56" s="89">
        <v>0</v>
      </c>
      <c r="S56" s="89">
        <v>0</v>
      </c>
      <c r="T56" s="89">
        <v>0</v>
      </c>
      <c r="U56" s="89">
        <v>0</v>
      </c>
      <c r="V56" s="89">
        <v>0</v>
      </c>
      <c r="W56" s="89">
        <v>0</v>
      </c>
      <c r="X56" s="89">
        <v>0</v>
      </c>
      <c r="Y56" s="89">
        <v>0</v>
      </c>
      <c r="Z56" s="89">
        <v>0</v>
      </c>
      <c r="AA56" s="89">
        <v>0</v>
      </c>
      <c r="AB56" s="89">
        <v>0</v>
      </c>
      <c r="AC56" s="45">
        <v>0</v>
      </c>
      <c r="AD56" s="75">
        <v>0</v>
      </c>
      <c r="AE56" s="75">
        <v>0</v>
      </c>
      <c r="AF56" s="75">
        <v>0</v>
      </c>
      <c r="AG56" s="75">
        <v>0</v>
      </c>
      <c r="AH56" s="75">
        <v>0</v>
      </c>
      <c r="AI56" s="109" t="s">
        <v>384</v>
      </c>
    </row>
    <row r="57" spans="1:35" s="1" customFormat="1" ht="12.75" customHeight="1" x14ac:dyDescent="0.25">
      <c r="A57" s="118" t="s">
        <v>322</v>
      </c>
      <c r="B57" s="87" t="s">
        <v>244</v>
      </c>
      <c r="C57" s="87" t="s">
        <v>254</v>
      </c>
      <c r="D57" s="85" t="s">
        <v>323</v>
      </c>
      <c r="E57" s="45">
        <v>17272</v>
      </c>
      <c r="F57" s="45">
        <v>14234</v>
      </c>
      <c r="G57" s="45">
        <v>12307</v>
      </c>
      <c r="H57" s="45">
        <v>14200</v>
      </c>
      <c r="I57" s="45">
        <v>15283</v>
      </c>
      <c r="J57" s="45">
        <v>18466</v>
      </c>
      <c r="K57" s="45">
        <v>11303</v>
      </c>
      <c r="L57" s="45">
        <v>11252</v>
      </c>
      <c r="M57" s="45">
        <v>8174</v>
      </c>
      <c r="N57" s="45">
        <v>5800</v>
      </c>
      <c r="O57" s="45">
        <v>4712</v>
      </c>
      <c r="P57" s="45">
        <v>0</v>
      </c>
      <c r="Q57" s="45">
        <v>0</v>
      </c>
      <c r="R57" s="45">
        <v>5666</v>
      </c>
      <c r="S57" s="45">
        <v>6336</v>
      </c>
      <c r="T57" s="45">
        <v>6489</v>
      </c>
      <c r="U57" s="45">
        <v>7070</v>
      </c>
      <c r="V57" s="45">
        <v>9744</v>
      </c>
      <c r="W57" s="45">
        <v>6161</v>
      </c>
      <c r="X57" s="45">
        <v>0</v>
      </c>
      <c r="Y57" s="45">
        <v>6571</v>
      </c>
      <c r="Z57" s="45">
        <v>6308</v>
      </c>
      <c r="AA57" s="86">
        <v>7493</v>
      </c>
      <c r="AB57" s="45">
        <v>8121</v>
      </c>
      <c r="AC57" s="45">
        <v>6708</v>
      </c>
      <c r="AD57" s="75">
        <v>10070</v>
      </c>
      <c r="AE57" s="75">
        <v>9551</v>
      </c>
      <c r="AF57" s="75">
        <v>9827</v>
      </c>
      <c r="AG57" s="75">
        <v>11708</v>
      </c>
      <c r="AH57" s="75">
        <v>9450</v>
      </c>
      <c r="AI57" s="109" t="s">
        <v>384</v>
      </c>
    </row>
    <row r="58" spans="1:35" s="1" customFormat="1" ht="12.75" customHeight="1" x14ac:dyDescent="0.25">
      <c r="A58" s="118"/>
      <c r="B58" s="87" t="s">
        <v>256</v>
      </c>
      <c r="C58" s="87" t="s">
        <v>257</v>
      </c>
      <c r="D58" s="85" t="s">
        <v>324</v>
      </c>
      <c r="E58" s="45">
        <v>0</v>
      </c>
      <c r="F58" s="45">
        <v>0</v>
      </c>
      <c r="G58" s="45">
        <v>0</v>
      </c>
      <c r="H58" s="45">
        <v>0</v>
      </c>
      <c r="I58" s="45">
        <v>0</v>
      </c>
      <c r="J58" s="45">
        <v>0</v>
      </c>
      <c r="K58" s="45">
        <v>0</v>
      </c>
      <c r="L58" s="45">
        <v>0</v>
      </c>
      <c r="M58" s="45">
        <v>0</v>
      </c>
      <c r="N58" s="45">
        <v>0</v>
      </c>
      <c r="O58" s="45">
        <v>0</v>
      </c>
      <c r="P58" s="45">
        <v>0</v>
      </c>
      <c r="Q58" s="45">
        <v>0</v>
      </c>
      <c r="R58" s="45">
        <v>566</v>
      </c>
      <c r="S58" s="45">
        <v>507</v>
      </c>
      <c r="T58" s="45">
        <v>1211</v>
      </c>
      <c r="U58" s="45">
        <v>1265</v>
      </c>
      <c r="V58" s="45">
        <v>930</v>
      </c>
      <c r="W58" s="45">
        <v>438</v>
      </c>
      <c r="X58" s="45">
        <v>0</v>
      </c>
      <c r="Y58" s="45">
        <v>449</v>
      </c>
      <c r="Z58" s="45">
        <v>687</v>
      </c>
      <c r="AA58" s="86">
        <v>316</v>
      </c>
      <c r="AB58" s="45">
        <v>269</v>
      </c>
      <c r="AC58" s="45">
        <v>2795</v>
      </c>
      <c r="AD58" s="75">
        <v>3691</v>
      </c>
      <c r="AE58" s="75">
        <v>2097</v>
      </c>
      <c r="AF58" s="75">
        <v>1224</v>
      </c>
      <c r="AG58" s="75">
        <v>497</v>
      </c>
      <c r="AH58" s="75">
        <v>228</v>
      </c>
      <c r="AI58" s="109" t="s">
        <v>384</v>
      </c>
    </row>
    <row r="59" spans="1:35" s="90" customFormat="1" ht="15" x14ac:dyDescent="0.25">
      <c r="A59" s="118"/>
      <c r="B59" s="87" t="s">
        <v>259</v>
      </c>
      <c r="C59" s="87" t="s">
        <v>260</v>
      </c>
      <c r="D59" s="85" t="s">
        <v>325</v>
      </c>
      <c r="E59" s="89">
        <v>6229</v>
      </c>
      <c r="F59" s="89">
        <v>4963</v>
      </c>
      <c r="G59" s="89">
        <v>3826</v>
      </c>
      <c r="H59" s="89">
        <v>5641</v>
      </c>
      <c r="I59" s="89">
        <v>5921</v>
      </c>
      <c r="J59" s="89">
        <v>7685</v>
      </c>
      <c r="K59" s="89">
        <v>4590</v>
      </c>
      <c r="L59" s="89">
        <v>5535</v>
      </c>
      <c r="M59" s="89">
        <v>3622</v>
      </c>
      <c r="N59" s="89">
        <v>1457</v>
      </c>
      <c r="O59" s="89">
        <v>1483</v>
      </c>
      <c r="P59" s="89">
        <v>0</v>
      </c>
      <c r="Q59" s="89">
        <v>0</v>
      </c>
      <c r="R59" s="89">
        <v>1060</v>
      </c>
      <c r="S59" s="89">
        <v>2523</v>
      </c>
      <c r="T59" s="89">
        <v>2769</v>
      </c>
      <c r="U59" s="89">
        <v>2169</v>
      </c>
      <c r="V59" s="89">
        <v>4194</v>
      </c>
      <c r="W59" s="89">
        <v>2566</v>
      </c>
      <c r="X59" s="89">
        <v>0</v>
      </c>
      <c r="Y59" s="45">
        <v>1864</v>
      </c>
      <c r="Z59" s="45">
        <v>1834</v>
      </c>
      <c r="AA59" s="86">
        <v>2340</v>
      </c>
      <c r="AB59" s="45">
        <v>2352</v>
      </c>
      <c r="AC59" s="45">
        <v>1216</v>
      </c>
      <c r="AD59" s="75">
        <v>1586</v>
      </c>
      <c r="AE59" s="75">
        <v>3066</v>
      </c>
      <c r="AF59" s="75">
        <v>3214</v>
      </c>
      <c r="AG59" s="75">
        <v>3531</v>
      </c>
      <c r="AH59" s="75">
        <v>2336</v>
      </c>
      <c r="AI59" s="109" t="s">
        <v>384</v>
      </c>
    </row>
    <row r="60" spans="1:35" s="90" customFormat="1" ht="15" x14ac:dyDescent="0.25">
      <c r="A60" s="118"/>
      <c r="B60" s="87" t="s">
        <v>262</v>
      </c>
      <c r="C60" s="87" t="s">
        <v>254</v>
      </c>
      <c r="D60" s="85" t="s">
        <v>326</v>
      </c>
      <c r="E60" s="89">
        <v>0</v>
      </c>
      <c r="F60" s="89">
        <v>0</v>
      </c>
      <c r="G60" s="89">
        <v>0</v>
      </c>
      <c r="H60" s="89">
        <v>0</v>
      </c>
      <c r="I60" s="89">
        <v>0</v>
      </c>
      <c r="J60" s="89">
        <v>0</v>
      </c>
      <c r="K60" s="89">
        <v>0</v>
      </c>
      <c r="L60" s="89">
        <v>0</v>
      </c>
      <c r="M60" s="89">
        <v>0</v>
      </c>
      <c r="N60" s="89">
        <v>0</v>
      </c>
      <c r="O60" s="89">
        <v>0</v>
      </c>
      <c r="P60" s="89">
        <v>0</v>
      </c>
      <c r="Q60" s="89">
        <v>0</v>
      </c>
      <c r="R60" s="89">
        <v>0</v>
      </c>
      <c r="S60" s="89">
        <v>0</v>
      </c>
      <c r="T60" s="89">
        <v>0</v>
      </c>
      <c r="U60" s="89">
        <v>0</v>
      </c>
      <c r="V60" s="89">
        <v>0</v>
      </c>
      <c r="W60" s="89">
        <v>0</v>
      </c>
      <c r="X60" s="89">
        <v>0</v>
      </c>
      <c r="Y60" s="89">
        <v>0</v>
      </c>
      <c r="Z60" s="89">
        <v>0</v>
      </c>
      <c r="AA60" s="89">
        <v>0</v>
      </c>
      <c r="AB60" s="89">
        <v>0</v>
      </c>
      <c r="AC60" s="45">
        <v>1033</v>
      </c>
      <c r="AD60" s="75">
        <v>0</v>
      </c>
      <c r="AE60" s="75">
        <v>0</v>
      </c>
      <c r="AF60" s="75">
        <v>0</v>
      </c>
      <c r="AG60" s="75">
        <v>0</v>
      </c>
      <c r="AH60" s="75">
        <v>0</v>
      </c>
      <c r="AI60" s="109" t="s">
        <v>384</v>
      </c>
    </row>
    <row r="61" spans="1:35" s="90" customFormat="1" ht="15" x14ac:dyDescent="0.25">
      <c r="A61" s="118"/>
      <c r="B61" s="87" t="s">
        <v>264</v>
      </c>
      <c r="C61" s="87" t="s">
        <v>257</v>
      </c>
      <c r="D61" s="85" t="s">
        <v>327</v>
      </c>
      <c r="E61" s="89">
        <v>0</v>
      </c>
      <c r="F61" s="89">
        <v>0</v>
      </c>
      <c r="G61" s="89">
        <v>0</v>
      </c>
      <c r="H61" s="89">
        <v>0</v>
      </c>
      <c r="I61" s="89">
        <v>0</v>
      </c>
      <c r="J61" s="89">
        <v>0</v>
      </c>
      <c r="K61" s="89">
        <v>0</v>
      </c>
      <c r="L61" s="89">
        <v>0</v>
      </c>
      <c r="M61" s="89">
        <v>0</v>
      </c>
      <c r="N61" s="89">
        <v>0</v>
      </c>
      <c r="O61" s="89">
        <v>0</v>
      </c>
      <c r="P61" s="89">
        <v>0</v>
      </c>
      <c r="Q61" s="89">
        <v>0</v>
      </c>
      <c r="R61" s="89">
        <v>0</v>
      </c>
      <c r="S61" s="89">
        <v>0</v>
      </c>
      <c r="T61" s="89">
        <v>0</v>
      </c>
      <c r="U61" s="89">
        <v>0</v>
      </c>
      <c r="V61" s="89">
        <v>0</v>
      </c>
      <c r="W61" s="89">
        <v>0</v>
      </c>
      <c r="X61" s="89">
        <v>0</v>
      </c>
      <c r="Y61" s="89">
        <v>0</v>
      </c>
      <c r="Z61" s="89">
        <v>0</v>
      </c>
      <c r="AA61" s="89">
        <v>0</v>
      </c>
      <c r="AB61" s="89">
        <v>0</v>
      </c>
      <c r="AC61" s="45">
        <v>530</v>
      </c>
      <c r="AD61" s="75">
        <v>0</v>
      </c>
      <c r="AE61" s="75">
        <v>0</v>
      </c>
      <c r="AF61" s="75">
        <v>0</v>
      </c>
      <c r="AG61" s="75">
        <v>0</v>
      </c>
      <c r="AH61" s="75">
        <v>0</v>
      </c>
      <c r="AI61" s="109" t="s">
        <v>384</v>
      </c>
    </row>
    <row r="62" spans="1:35" s="1" customFormat="1" ht="15" x14ac:dyDescent="0.25">
      <c r="A62" s="110" t="s">
        <v>328</v>
      </c>
      <c r="B62" s="76" t="s">
        <v>329</v>
      </c>
      <c r="C62" s="91" t="s">
        <v>330</v>
      </c>
      <c r="D62" s="85" t="s">
        <v>331</v>
      </c>
      <c r="E62" s="45">
        <v>62772</v>
      </c>
      <c r="F62" s="45">
        <v>72949</v>
      </c>
      <c r="G62" s="45">
        <v>67626</v>
      </c>
      <c r="H62" s="45">
        <v>65785</v>
      </c>
      <c r="I62" s="45">
        <v>62291</v>
      </c>
      <c r="J62" s="45">
        <v>126839</v>
      </c>
      <c r="K62" s="45">
        <v>61217</v>
      </c>
      <c r="L62" s="45">
        <v>87742</v>
      </c>
      <c r="M62" s="45">
        <v>66500</v>
      </c>
      <c r="N62" s="45">
        <v>31501</v>
      </c>
      <c r="O62" s="45">
        <v>48737</v>
      </c>
      <c r="P62" s="45">
        <v>50630.972549999999</v>
      </c>
      <c r="Q62" s="45">
        <v>65851</v>
      </c>
      <c r="R62" s="45">
        <v>32224</v>
      </c>
      <c r="S62" s="45">
        <v>51647</v>
      </c>
      <c r="T62" s="45">
        <v>47290</v>
      </c>
      <c r="U62" s="45">
        <v>35907</v>
      </c>
      <c r="V62" s="45">
        <v>74730</v>
      </c>
      <c r="W62" s="45">
        <v>70402</v>
      </c>
      <c r="X62" s="45">
        <v>59654</v>
      </c>
      <c r="Y62" s="45">
        <v>57452</v>
      </c>
      <c r="Z62" s="45">
        <v>44129</v>
      </c>
      <c r="AA62" s="92">
        <v>62438</v>
      </c>
      <c r="AB62" s="93">
        <v>46704</v>
      </c>
      <c r="AC62" s="93">
        <v>55120</v>
      </c>
      <c r="AD62" s="94">
        <v>44380</v>
      </c>
      <c r="AE62" s="94">
        <v>73225</v>
      </c>
      <c r="AF62" s="94">
        <v>74964</v>
      </c>
      <c r="AG62" s="94">
        <v>77296</v>
      </c>
      <c r="AH62" s="94">
        <v>73124</v>
      </c>
      <c r="AI62" s="109" t="s">
        <v>385</v>
      </c>
    </row>
    <row r="63" spans="1:35" s="1" customFormat="1" ht="15" x14ac:dyDescent="0.25">
      <c r="A63" s="110"/>
      <c r="B63" s="76" t="s">
        <v>332</v>
      </c>
      <c r="C63" s="91" t="s">
        <v>333</v>
      </c>
      <c r="D63" s="85" t="s">
        <v>334</v>
      </c>
      <c r="E63" s="45">
        <v>2082</v>
      </c>
      <c r="F63" s="45">
        <v>1404</v>
      </c>
      <c r="G63" s="45">
        <v>1556</v>
      </c>
      <c r="H63" s="45">
        <v>2381</v>
      </c>
      <c r="I63" s="45">
        <v>2355</v>
      </c>
      <c r="J63" s="45">
        <v>3463</v>
      </c>
      <c r="K63" s="45">
        <v>1982</v>
      </c>
      <c r="L63" s="45">
        <v>2263</v>
      </c>
      <c r="M63" s="45">
        <v>1591</v>
      </c>
      <c r="N63" s="45">
        <v>0</v>
      </c>
      <c r="O63" s="45">
        <v>0</v>
      </c>
      <c r="P63" s="45">
        <v>0</v>
      </c>
      <c r="Q63" s="45">
        <v>0</v>
      </c>
      <c r="R63" s="45">
        <v>311</v>
      </c>
      <c r="S63" s="45">
        <v>718</v>
      </c>
      <c r="T63" s="45">
        <v>202</v>
      </c>
      <c r="U63" s="45">
        <v>428</v>
      </c>
      <c r="V63" s="45">
        <v>884</v>
      </c>
      <c r="W63" s="45">
        <v>558</v>
      </c>
      <c r="X63" s="45">
        <v>0</v>
      </c>
      <c r="Y63" s="45">
        <v>483</v>
      </c>
      <c r="Z63" s="45">
        <v>557</v>
      </c>
      <c r="AA63" s="92">
        <v>471</v>
      </c>
      <c r="AB63" s="93">
        <v>532</v>
      </c>
      <c r="AC63" s="93">
        <v>143</v>
      </c>
      <c r="AD63" s="94">
        <v>499</v>
      </c>
      <c r="AE63" s="94">
        <v>980</v>
      </c>
      <c r="AF63" s="94">
        <v>2007</v>
      </c>
      <c r="AG63" s="94">
        <v>867</v>
      </c>
      <c r="AH63" s="94">
        <v>1715</v>
      </c>
      <c r="AI63" s="109" t="s">
        <v>385</v>
      </c>
    </row>
    <row r="64" spans="1:35" s="90" customFormat="1" ht="15" x14ac:dyDescent="0.25">
      <c r="A64" s="110"/>
      <c r="B64" s="95" t="s">
        <v>335</v>
      </c>
      <c r="C64" s="96" t="s">
        <v>336</v>
      </c>
      <c r="D64" s="85" t="s">
        <v>337</v>
      </c>
      <c r="E64" s="89">
        <v>1566</v>
      </c>
      <c r="F64" s="89">
        <v>1116</v>
      </c>
      <c r="G64" s="89">
        <v>1157</v>
      </c>
      <c r="H64" s="89">
        <v>1740</v>
      </c>
      <c r="I64" s="89">
        <v>1844</v>
      </c>
      <c r="J64" s="89">
        <v>2556</v>
      </c>
      <c r="K64" s="89">
        <v>1341</v>
      </c>
      <c r="L64" s="89">
        <v>1954</v>
      </c>
      <c r="M64" s="89">
        <v>1245</v>
      </c>
      <c r="N64" s="89">
        <v>0</v>
      </c>
      <c r="O64" s="89">
        <v>0</v>
      </c>
      <c r="P64" s="89">
        <v>0</v>
      </c>
      <c r="Q64" s="89">
        <v>0</v>
      </c>
      <c r="R64" s="89">
        <v>233</v>
      </c>
      <c r="S64" s="89">
        <v>609</v>
      </c>
      <c r="T64" s="89">
        <v>159</v>
      </c>
      <c r="U64" s="89">
        <v>217</v>
      </c>
      <c r="V64" s="89">
        <v>761</v>
      </c>
      <c r="W64" s="89">
        <v>497</v>
      </c>
      <c r="X64" s="89">
        <v>0</v>
      </c>
      <c r="Y64" s="45">
        <v>434</v>
      </c>
      <c r="Z64" s="45">
        <v>500</v>
      </c>
      <c r="AA64" s="92">
        <v>412</v>
      </c>
      <c r="AB64" s="93">
        <v>490</v>
      </c>
      <c r="AC64" s="93">
        <v>130</v>
      </c>
      <c r="AD64" s="94">
        <v>400</v>
      </c>
      <c r="AE64" s="94">
        <v>846</v>
      </c>
      <c r="AF64" s="94">
        <v>1677</v>
      </c>
      <c r="AG64" s="94">
        <v>775</v>
      </c>
      <c r="AH64" s="94">
        <v>1470</v>
      </c>
      <c r="AI64" s="109" t="s">
        <v>385</v>
      </c>
    </row>
    <row r="65" spans="1:35" s="1" customFormat="1" ht="26.25" x14ac:dyDescent="0.25">
      <c r="A65" s="110"/>
      <c r="B65" s="76" t="s">
        <v>338</v>
      </c>
      <c r="C65" s="91" t="s">
        <v>339</v>
      </c>
      <c r="D65" s="85" t="s">
        <v>340</v>
      </c>
      <c r="E65" s="45">
        <v>3505</v>
      </c>
      <c r="F65" s="45">
        <v>2317</v>
      </c>
      <c r="G65" s="45">
        <v>3485</v>
      </c>
      <c r="H65" s="45">
        <v>3333</v>
      </c>
      <c r="I65" s="45">
        <v>3866</v>
      </c>
      <c r="J65" s="45">
        <v>2687</v>
      </c>
      <c r="K65" s="45">
        <v>4064</v>
      </c>
      <c r="L65" s="45">
        <v>3704</v>
      </c>
      <c r="M65" s="45">
        <v>2841</v>
      </c>
      <c r="N65" s="45">
        <v>184</v>
      </c>
      <c r="O65" s="45">
        <v>415</v>
      </c>
      <c r="P65" s="45">
        <v>2242</v>
      </c>
      <c r="Q65" s="93">
        <v>2087</v>
      </c>
      <c r="R65" s="93">
        <v>3671</v>
      </c>
      <c r="S65" s="93">
        <v>2852</v>
      </c>
      <c r="T65" s="93">
        <v>3794</v>
      </c>
      <c r="U65" s="93">
        <v>2014</v>
      </c>
      <c r="V65" s="93">
        <v>4545</v>
      </c>
      <c r="W65" s="93">
        <v>1998</v>
      </c>
      <c r="X65" s="93">
        <v>1099</v>
      </c>
      <c r="Y65" s="93">
        <v>2382</v>
      </c>
      <c r="Z65" s="93">
        <v>2062</v>
      </c>
      <c r="AA65" s="92">
        <v>3483</v>
      </c>
      <c r="AB65" s="93">
        <v>1548</v>
      </c>
      <c r="AC65" s="93">
        <v>1491</v>
      </c>
      <c r="AD65" s="94">
        <v>3847</v>
      </c>
      <c r="AE65" s="94">
        <v>3713</v>
      </c>
      <c r="AF65" s="94">
        <v>4906</v>
      </c>
      <c r="AG65" s="94">
        <v>2773</v>
      </c>
      <c r="AH65" s="94">
        <v>3295</v>
      </c>
      <c r="AI65" s="109" t="s">
        <v>385</v>
      </c>
    </row>
    <row r="66" spans="1:35" s="1" customFormat="1" ht="26.25" x14ac:dyDescent="0.25">
      <c r="A66" s="110"/>
      <c r="B66" s="76" t="s">
        <v>341</v>
      </c>
      <c r="C66" s="91" t="s">
        <v>342</v>
      </c>
      <c r="D66" s="85" t="s">
        <v>343</v>
      </c>
      <c r="E66" s="45">
        <v>86</v>
      </c>
      <c r="F66" s="45">
        <v>3498</v>
      </c>
      <c r="G66" s="45">
        <v>4516</v>
      </c>
      <c r="H66" s="45">
        <v>4259</v>
      </c>
      <c r="I66" s="45">
        <v>3044</v>
      </c>
      <c r="J66" s="45">
        <v>9574</v>
      </c>
      <c r="K66" s="45">
        <v>4419</v>
      </c>
      <c r="L66" s="45">
        <v>8002</v>
      </c>
      <c r="M66" s="45">
        <v>10116</v>
      </c>
      <c r="N66" s="45">
        <v>5877</v>
      </c>
      <c r="O66" s="45">
        <v>8236</v>
      </c>
      <c r="P66" s="45">
        <v>9916.3855500000009</v>
      </c>
      <c r="Q66" s="93">
        <v>7628</v>
      </c>
      <c r="R66" s="93">
        <v>2945</v>
      </c>
      <c r="S66" s="93">
        <v>5385</v>
      </c>
      <c r="T66" s="93">
        <v>4558</v>
      </c>
      <c r="U66" s="93">
        <v>2215</v>
      </c>
      <c r="V66" s="93">
        <v>5663</v>
      </c>
      <c r="W66" s="93">
        <v>2825</v>
      </c>
      <c r="X66" s="93">
        <v>4346</v>
      </c>
      <c r="Y66" s="93">
        <v>3627</v>
      </c>
      <c r="Z66" s="93">
        <v>3962</v>
      </c>
      <c r="AA66" s="92">
        <v>5903.2</v>
      </c>
      <c r="AB66" s="93">
        <v>4065</v>
      </c>
      <c r="AC66" s="93">
        <v>2765</v>
      </c>
      <c r="AD66" s="94">
        <v>4278</v>
      </c>
      <c r="AE66" s="94">
        <v>7815</v>
      </c>
      <c r="AF66" s="94">
        <v>12386</v>
      </c>
      <c r="AG66" s="94">
        <v>6511</v>
      </c>
      <c r="AH66" s="94">
        <v>8168</v>
      </c>
      <c r="AI66" s="109" t="s">
        <v>385</v>
      </c>
    </row>
    <row r="67" spans="1:35" ht="15" x14ac:dyDescent="0.25">
      <c r="A67" s="110"/>
      <c r="B67" s="76" t="s">
        <v>344</v>
      </c>
      <c r="C67" s="69" t="s">
        <v>345</v>
      </c>
      <c r="D67" s="85" t="s">
        <v>346</v>
      </c>
      <c r="E67">
        <v>57099</v>
      </c>
      <c r="F67">
        <v>65730</v>
      </c>
      <c r="G67">
        <v>58070</v>
      </c>
      <c r="H67">
        <v>55812</v>
      </c>
      <c r="I67">
        <v>53026</v>
      </c>
      <c r="J67">
        <v>111115</v>
      </c>
      <c r="K67">
        <v>50752</v>
      </c>
      <c r="L67">
        <v>73315</v>
      </c>
      <c r="M67">
        <v>51952</v>
      </c>
      <c r="N67">
        <v>25440</v>
      </c>
      <c r="O67">
        <v>40086</v>
      </c>
      <c r="P67">
        <v>38472.587</v>
      </c>
      <c r="Q67" s="85">
        <v>56136</v>
      </c>
      <c r="R67" s="85">
        <v>25297</v>
      </c>
      <c r="S67" s="85">
        <v>42692</v>
      </c>
      <c r="T67" s="85">
        <v>38736</v>
      </c>
      <c r="U67" s="85">
        <v>31250</v>
      </c>
      <c r="V67" s="85">
        <v>63637</v>
      </c>
      <c r="W67" s="85">
        <v>65021</v>
      </c>
      <c r="X67" s="85">
        <v>54209</v>
      </c>
      <c r="Y67" s="85">
        <v>50960</v>
      </c>
      <c r="Z67" s="97">
        <v>37548</v>
      </c>
      <c r="AA67" s="98">
        <v>52599</v>
      </c>
      <c r="AB67" s="97">
        <v>40559</v>
      </c>
      <c r="AC67" s="97">
        <v>50721</v>
      </c>
      <c r="AD67" s="99">
        <v>35756</v>
      </c>
      <c r="AE67" s="99">
        <v>60776</v>
      </c>
      <c r="AF67" s="99">
        <v>55666</v>
      </c>
      <c r="AG67" s="99">
        <v>67144</v>
      </c>
      <c r="AH67" s="99">
        <v>59946</v>
      </c>
      <c r="AI67" s="109" t="s">
        <v>385</v>
      </c>
    </row>
    <row r="68" spans="1:35" s="1" customFormat="1" ht="26.25" x14ac:dyDescent="0.25">
      <c r="A68" s="110"/>
      <c r="B68" s="76" t="s">
        <v>347</v>
      </c>
      <c r="C68" s="91" t="s">
        <v>348</v>
      </c>
      <c r="D68" s="85" t="s">
        <v>349</v>
      </c>
      <c r="E68" s="45">
        <v>33179</v>
      </c>
      <c r="F68" s="45">
        <v>24996.286115664301</v>
      </c>
      <c r="G68" s="45">
        <v>26085.1037583619</v>
      </c>
      <c r="H68" s="45">
        <v>26444</v>
      </c>
      <c r="I68" s="45">
        <v>30593</v>
      </c>
      <c r="J68" s="45">
        <v>32417</v>
      </c>
      <c r="K68" s="45">
        <v>25456</v>
      </c>
      <c r="L68" s="45">
        <v>26077</v>
      </c>
      <c r="M68" s="45">
        <v>17511</v>
      </c>
      <c r="N68" s="45">
        <v>779</v>
      </c>
      <c r="O68" s="45">
        <v>1864</v>
      </c>
      <c r="P68" s="45">
        <v>10595</v>
      </c>
      <c r="Q68" s="93">
        <v>14748</v>
      </c>
      <c r="R68" s="93">
        <v>17433</v>
      </c>
      <c r="S68" s="93">
        <v>18833</v>
      </c>
      <c r="T68" s="93">
        <v>20190</v>
      </c>
      <c r="U68" s="93">
        <v>17889</v>
      </c>
      <c r="V68" s="93">
        <v>26777</v>
      </c>
      <c r="W68" s="93">
        <v>20093</v>
      </c>
      <c r="X68" s="93">
        <v>15525</v>
      </c>
      <c r="Y68" s="93">
        <v>20438</v>
      </c>
      <c r="Z68" s="93">
        <v>19762</v>
      </c>
      <c r="AA68" s="92">
        <v>24094</v>
      </c>
      <c r="AB68" s="93">
        <v>17007</v>
      </c>
      <c r="AC68" s="93">
        <v>13664</v>
      </c>
      <c r="AD68" s="94">
        <v>18180</v>
      </c>
      <c r="AE68" s="94">
        <v>24977</v>
      </c>
      <c r="AF68" s="94">
        <v>22667</v>
      </c>
      <c r="AG68" s="94">
        <v>21178</v>
      </c>
      <c r="AH68" s="94">
        <v>20830</v>
      </c>
      <c r="AI68" s="109" t="s">
        <v>384</v>
      </c>
    </row>
    <row r="69" spans="1:35" s="1" customFormat="1" ht="15" x14ac:dyDescent="0.25">
      <c r="A69" s="110"/>
      <c r="B69" s="76" t="s">
        <v>350</v>
      </c>
      <c r="C69" s="91" t="s">
        <v>351</v>
      </c>
      <c r="D69" s="85" t="s">
        <v>352</v>
      </c>
      <c r="E69" s="45">
        <v>0</v>
      </c>
      <c r="F69" s="45">
        <v>0</v>
      </c>
      <c r="G69" s="45">
        <v>0</v>
      </c>
      <c r="H69" s="45">
        <v>0</v>
      </c>
      <c r="I69" s="45">
        <v>0</v>
      </c>
      <c r="J69" s="45">
        <v>0</v>
      </c>
      <c r="K69" s="45">
        <v>0</v>
      </c>
      <c r="L69" s="45">
        <v>0</v>
      </c>
      <c r="M69" s="45">
        <v>0</v>
      </c>
      <c r="N69" s="45">
        <v>0</v>
      </c>
      <c r="O69" s="45">
        <v>0</v>
      </c>
      <c r="P69" s="45">
        <v>0</v>
      </c>
      <c r="Q69" s="93">
        <v>1185</v>
      </c>
      <c r="R69" s="93">
        <v>1637</v>
      </c>
      <c r="S69" s="93">
        <v>1836</v>
      </c>
      <c r="T69" s="93">
        <v>1994</v>
      </c>
      <c r="U69" s="93">
        <v>1956</v>
      </c>
      <c r="V69" s="93">
        <v>2284</v>
      </c>
      <c r="W69" s="93">
        <v>2109</v>
      </c>
      <c r="X69" s="93">
        <v>1657</v>
      </c>
      <c r="Y69" s="93">
        <v>1685</v>
      </c>
      <c r="Z69" s="93">
        <v>0</v>
      </c>
      <c r="AA69" s="92">
        <v>1787</v>
      </c>
      <c r="AB69" s="93">
        <v>1026</v>
      </c>
      <c r="AC69" s="93">
        <v>577</v>
      </c>
      <c r="AD69" s="94">
        <v>1532</v>
      </c>
      <c r="AE69" s="94">
        <v>2286</v>
      </c>
      <c r="AF69" s="94">
        <v>1453</v>
      </c>
      <c r="AG69" s="94">
        <v>1733</v>
      </c>
      <c r="AH69" s="94">
        <v>1258</v>
      </c>
      <c r="AI69" s="109" t="s">
        <v>384</v>
      </c>
    </row>
    <row r="70" spans="1:35" s="90" customFormat="1" ht="15" x14ac:dyDescent="0.25">
      <c r="A70" s="110"/>
      <c r="B70" s="76" t="s">
        <v>353</v>
      </c>
      <c r="C70" s="96" t="s">
        <v>354</v>
      </c>
      <c r="D70" s="85" t="s">
        <v>355</v>
      </c>
      <c r="E70" s="89">
        <v>15421</v>
      </c>
      <c r="F70" s="89">
        <v>13932</v>
      </c>
      <c r="G70" s="89">
        <v>11887</v>
      </c>
      <c r="H70" s="89">
        <v>12717</v>
      </c>
      <c r="I70" s="89">
        <v>14400</v>
      </c>
      <c r="J70" s="89">
        <v>18343</v>
      </c>
      <c r="K70" s="89">
        <v>11994</v>
      </c>
      <c r="L70" s="89">
        <v>13386</v>
      </c>
      <c r="M70" s="89">
        <v>8375</v>
      </c>
      <c r="N70" s="89">
        <v>144</v>
      </c>
      <c r="O70" s="89">
        <v>561</v>
      </c>
      <c r="P70" s="89">
        <v>3353</v>
      </c>
      <c r="Q70" s="100">
        <v>5789</v>
      </c>
      <c r="R70" s="100">
        <v>4609</v>
      </c>
      <c r="S70" s="100">
        <v>6118</v>
      </c>
      <c r="T70" s="100">
        <v>8868</v>
      </c>
      <c r="U70" s="100">
        <v>6811</v>
      </c>
      <c r="V70" s="100">
        <v>12987</v>
      </c>
      <c r="W70" s="100">
        <v>9840</v>
      </c>
      <c r="X70" s="100">
        <v>7459</v>
      </c>
      <c r="Y70" s="93">
        <v>8066</v>
      </c>
      <c r="Z70" s="93">
        <v>7626</v>
      </c>
      <c r="AA70" s="92">
        <v>9530</v>
      </c>
      <c r="AB70" s="93">
        <v>7928</v>
      </c>
      <c r="AC70" s="93">
        <v>3813</v>
      </c>
      <c r="AD70" s="94">
        <v>6568</v>
      </c>
      <c r="AE70" s="94">
        <v>9903</v>
      </c>
      <c r="AF70" s="94">
        <v>10725</v>
      </c>
      <c r="AG70" s="94">
        <v>12095</v>
      </c>
      <c r="AH70" s="94">
        <v>11799</v>
      </c>
      <c r="AI70" s="109" t="s">
        <v>384</v>
      </c>
    </row>
    <row r="71" spans="1:35" s="1" customFormat="1" ht="26.25" x14ac:dyDescent="0.25">
      <c r="A71" s="110"/>
      <c r="B71" s="76" t="s">
        <v>356</v>
      </c>
      <c r="C71" s="91" t="s">
        <v>357</v>
      </c>
      <c r="D71" s="85" t="s">
        <v>358</v>
      </c>
      <c r="E71" s="93">
        <v>4537</v>
      </c>
      <c r="F71" s="93">
        <v>4202.4192922927796</v>
      </c>
      <c r="G71" s="93">
        <v>6624.0189641878897</v>
      </c>
      <c r="H71" s="93">
        <v>4131</v>
      </c>
      <c r="I71" s="93">
        <v>5448</v>
      </c>
      <c r="J71" s="93">
        <v>7906</v>
      </c>
      <c r="K71" s="93">
        <v>3243</v>
      </c>
      <c r="L71" s="93">
        <v>5986</v>
      </c>
      <c r="M71" s="93">
        <v>10687</v>
      </c>
      <c r="N71" s="93">
        <v>10715</v>
      </c>
      <c r="O71" s="93">
        <v>9372</v>
      </c>
      <c r="P71" s="93">
        <v>11025.58</v>
      </c>
      <c r="Q71" s="93">
        <v>8788</v>
      </c>
      <c r="R71" s="93">
        <v>3878</v>
      </c>
      <c r="S71" s="93">
        <v>9103</v>
      </c>
      <c r="T71" s="93">
        <v>4310</v>
      </c>
      <c r="U71" s="93">
        <v>5059</v>
      </c>
      <c r="V71" s="93">
        <v>4052</v>
      </c>
      <c r="W71" s="93">
        <v>8494</v>
      </c>
      <c r="X71" s="93">
        <v>3334</v>
      </c>
      <c r="Y71" s="93">
        <v>2371</v>
      </c>
      <c r="Z71" s="93">
        <v>4050</v>
      </c>
      <c r="AA71" s="92">
        <v>3866.3</v>
      </c>
      <c r="AB71" s="93">
        <v>5681</v>
      </c>
      <c r="AC71" s="93">
        <v>7553</v>
      </c>
      <c r="AD71" s="94">
        <v>3950</v>
      </c>
      <c r="AE71" s="94">
        <v>8795</v>
      </c>
      <c r="AF71" s="94">
        <v>6051</v>
      </c>
      <c r="AG71" s="94">
        <v>5119</v>
      </c>
      <c r="AH71" s="94">
        <v>3222</v>
      </c>
      <c r="AI71" s="109" t="s">
        <v>385</v>
      </c>
    </row>
    <row r="72" spans="1:35" s="1" customFormat="1" ht="25.5" x14ac:dyDescent="0.25">
      <c r="A72" s="110"/>
      <c r="B72" s="82" t="s">
        <v>359</v>
      </c>
      <c r="C72" s="91" t="s">
        <v>360</v>
      </c>
      <c r="D72" s="85" t="s">
        <v>361</v>
      </c>
      <c r="E72" s="101">
        <v>46493</v>
      </c>
      <c r="F72" s="101">
        <v>46946</v>
      </c>
      <c r="G72" s="101">
        <v>48831</v>
      </c>
      <c r="H72" s="101">
        <v>49058</v>
      </c>
      <c r="I72" s="101">
        <v>49570</v>
      </c>
      <c r="J72" s="101">
        <v>62745</v>
      </c>
      <c r="K72" s="101">
        <v>47244</v>
      </c>
      <c r="L72" s="101">
        <v>46557</v>
      </c>
      <c r="M72" s="101">
        <v>35606</v>
      </c>
      <c r="N72" s="101">
        <v>30134</v>
      </c>
      <c r="O72" s="101">
        <v>25916</v>
      </c>
      <c r="P72" s="101">
        <v>27851</v>
      </c>
      <c r="Q72" s="101">
        <v>35101</v>
      </c>
      <c r="R72" s="101">
        <v>30016</v>
      </c>
      <c r="S72" s="101">
        <v>35631</v>
      </c>
      <c r="T72" s="101">
        <v>38043</v>
      </c>
      <c r="U72" s="101">
        <v>36183</v>
      </c>
      <c r="V72" s="101">
        <v>50078</v>
      </c>
      <c r="W72" s="101">
        <v>40139</v>
      </c>
      <c r="X72" s="101">
        <v>32108</v>
      </c>
      <c r="Y72" s="101">
        <v>31544</v>
      </c>
      <c r="Z72" s="101">
        <v>28871</v>
      </c>
      <c r="AA72" s="102">
        <v>38000</v>
      </c>
      <c r="AB72" s="101">
        <v>30608</v>
      </c>
      <c r="AC72" s="101">
        <v>19275</v>
      </c>
      <c r="AD72" s="103">
        <v>24486</v>
      </c>
      <c r="AE72" s="103">
        <v>38977</v>
      </c>
      <c r="AF72" s="103">
        <v>36666</v>
      </c>
      <c r="AG72" s="103">
        <v>38774</v>
      </c>
      <c r="AH72" s="103"/>
      <c r="AI72" s="109"/>
    </row>
    <row r="73" spans="1:35" s="1" customFormat="1" ht="15" x14ac:dyDescent="0.25">
      <c r="A73" s="110"/>
      <c r="B73" s="82" t="s">
        <v>362</v>
      </c>
      <c r="C73" s="91" t="s">
        <v>363</v>
      </c>
      <c r="D73" s="85" t="s">
        <v>364</v>
      </c>
      <c r="E73" s="101">
        <v>0</v>
      </c>
      <c r="F73" s="101">
        <v>0</v>
      </c>
      <c r="G73" s="101">
        <v>0</v>
      </c>
      <c r="H73" s="101">
        <v>0</v>
      </c>
      <c r="I73" s="101">
        <v>0</v>
      </c>
      <c r="J73" s="101">
        <v>0</v>
      </c>
      <c r="K73" s="101">
        <v>0</v>
      </c>
      <c r="L73" s="101">
        <v>0</v>
      </c>
      <c r="M73" s="101">
        <v>0</v>
      </c>
      <c r="N73" s="101">
        <v>0</v>
      </c>
      <c r="O73" s="101">
        <v>0</v>
      </c>
      <c r="P73" s="101">
        <v>0</v>
      </c>
      <c r="Q73" s="101">
        <v>4091</v>
      </c>
      <c r="R73" s="101">
        <v>4273</v>
      </c>
      <c r="S73" s="101">
        <v>4611</v>
      </c>
      <c r="T73" s="101">
        <v>5429</v>
      </c>
      <c r="U73" s="101">
        <v>5022</v>
      </c>
      <c r="V73" s="101">
        <v>5881</v>
      </c>
      <c r="W73" s="101">
        <v>4415</v>
      </c>
      <c r="X73" s="101">
        <v>4010</v>
      </c>
      <c r="Y73" s="101">
        <v>3558</v>
      </c>
      <c r="Z73" s="101">
        <v>0</v>
      </c>
      <c r="AA73" s="102">
        <v>3147</v>
      </c>
      <c r="AB73" s="101">
        <v>2648</v>
      </c>
      <c r="AC73" s="101">
        <v>2427</v>
      </c>
      <c r="AD73" s="103">
        <v>2899</v>
      </c>
      <c r="AE73" s="103">
        <v>3703</v>
      </c>
      <c r="AF73" s="103">
        <v>4095</v>
      </c>
      <c r="AG73" s="103">
        <v>5128</v>
      </c>
      <c r="AH73" s="103"/>
      <c r="AI73" s="109"/>
    </row>
    <row r="74" spans="1:35" s="1" customFormat="1" ht="25.5" x14ac:dyDescent="0.25">
      <c r="A74" s="110"/>
      <c r="B74" s="82" t="s">
        <v>365</v>
      </c>
      <c r="C74" s="91" t="s">
        <v>366</v>
      </c>
      <c r="D74" s="85" t="s">
        <v>367</v>
      </c>
      <c r="E74" s="101">
        <v>27053</v>
      </c>
      <c r="F74" s="101">
        <v>27317</v>
      </c>
      <c r="G74" s="101">
        <v>28818</v>
      </c>
      <c r="H74" s="101">
        <v>28475</v>
      </c>
      <c r="I74" s="101">
        <v>30213</v>
      </c>
      <c r="J74" s="101">
        <v>39673</v>
      </c>
      <c r="K74" s="101">
        <v>27240</v>
      </c>
      <c r="L74" s="101">
        <v>30566</v>
      </c>
      <c r="M74" s="101">
        <v>20490</v>
      </c>
      <c r="N74" s="101">
        <v>15456</v>
      </c>
      <c r="O74" s="101">
        <v>12040</v>
      </c>
      <c r="P74" s="101">
        <v>14610</v>
      </c>
      <c r="Q74" s="101">
        <v>17164</v>
      </c>
      <c r="R74" s="101">
        <v>13391</v>
      </c>
      <c r="S74" s="101">
        <v>16813</v>
      </c>
      <c r="T74" s="101">
        <v>23695</v>
      </c>
      <c r="U74" s="101">
        <v>18044</v>
      </c>
      <c r="V74" s="101">
        <v>29240</v>
      </c>
      <c r="W74" s="101">
        <v>22659</v>
      </c>
      <c r="X74" s="101">
        <v>18440</v>
      </c>
      <c r="Y74" s="101">
        <v>17599</v>
      </c>
      <c r="Z74" s="101">
        <v>15826</v>
      </c>
      <c r="AA74" s="102">
        <v>24996</v>
      </c>
      <c r="AB74" s="101">
        <v>16558</v>
      </c>
      <c r="AC74" s="101">
        <v>8613</v>
      </c>
      <c r="AD74" s="103">
        <v>12764</v>
      </c>
      <c r="AE74" s="103">
        <v>25502</v>
      </c>
      <c r="AF74" s="103">
        <v>24228</v>
      </c>
      <c r="AG74" s="103">
        <v>27227</v>
      </c>
      <c r="AH74" s="103"/>
      <c r="AI74" s="109"/>
    </row>
    <row r="75" spans="1:35" s="1" customFormat="1" ht="38.25" x14ac:dyDescent="0.2">
      <c r="A75" s="110"/>
      <c r="B75" s="82" t="s">
        <v>368</v>
      </c>
      <c r="C75" s="91" t="s">
        <v>369</v>
      </c>
      <c r="D75" s="85" t="s">
        <v>370</v>
      </c>
      <c r="E75" s="101">
        <v>18200</v>
      </c>
      <c r="F75" s="101">
        <v>36510</v>
      </c>
      <c r="G75" s="101">
        <v>26310</v>
      </c>
      <c r="H75" s="101">
        <v>31720</v>
      </c>
      <c r="I75" s="101">
        <v>49000</v>
      </c>
      <c r="J75" s="101">
        <v>41250</v>
      </c>
      <c r="K75" s="101">
        <v>25920</v>
      </c>
      <c r="L75" s="101">
        <v>32420</v>
      </c>
      <c r="M75" s="101">
        <v>21270</v>
      </c>
      <c r="N75" s="101">
        <v>25590</v>
      </c>
      <c r="O75" s="101">
        <v>25590</v>
      </c>
      <c r="P75" s="101">
        <v>28066</v>
      </c>
      <c r="Q75" s="101">
        <v>35960</v>
      </c>
      <c r="R75" s="101">
        <v>11280</v>
      </c>
      <c r="S75" s="101">
        <v>12560</v>
      </c>
      <c r="T75" s="101">
        <v>20410</v>
      </c>
      <c r="U75" s="101">
        <v>12710</v>
      </c>
      <c r="V75" s="101">
        <v>26840</v>
      </c>
      <c r="W75" s="101">
        <v>37250</v>
      </c>
      <c r="X75" s="101">
        <v>32108</v>
      </c>
      <c r="Y75" s="101">
        <v>31544</v>
      </c>
      <c r="Z75" s="101">
        <v>22470</v>
      </c>
      <c r="AA75" s="101">
        <v>25525</v>
      </c>
      <c r="AB75" s="101">
        <v>14050</v>
      </c>
      <c r="AC75" s="101">
        <v>10662</v>
      </c>
      <c r="AD75" s="103">
        <v>14183</v>
      </c>
      <c r="AE75" s="103">
        <v>24651</v>
      </c>
      <c r="AF75" s="103">
        <v>28522</v>
      </c>
      <c r="AG75" s="103">
        <v>38774</v>
      </c>
      <c r="AH75" s="103"/>
      <c r="AI75"/>
    </row>
    <row r="76" spans="1:35" x14ac:dyDescent="0.2">
      <c r="AA76" s="1"/>
      <c r="AB76" s="1"/>
      <c r="AC76" s="1"/>
      <c r="AD76" s="77"/>
      <c r="AE76" s="77"/>
      <c r="AF76" s="77"/>
      <c r="AG76" s="77"/>
      <c r="AH76" s="77"/>
    </row>
    <row r="77" spans="1:35" x14ac:dyDescent="0.2">
      <c r="A77" s="3" t="s">
        <v>371</v>
      </c>
      <c r="B77" s="3"/>
      <c r="C77" s="3"/>
      <c r="D77" s="83"/>
      <c r="AA77" s="1"/>
      <c r="AB77" s="1"/>
      <c r="AC77" s="1"/>
      <c r="AD77" s="77"/>
      <c r="AE77" s="77"/>
      <c r="AF77" s="77"/>
      <c r="AG77" s="77"/>
      <c r="AH77" s="77"/>
    </row>
    <row r="78" spans="1:35" x14ac:dyDescent="0.2">
      <c r="A78" t="s">
        <v>372</v>
      </c>
      <c r="B78"/>
      <c r="C78" t="s">
        <v>373</v>
      </c>
      <c r="D78" s="85"/>
      <c r="E78" s="1">
        <v>60164</v>
      </c>
      <c r="F78" s="1">
        <v>61454</v>
      </c>
      <c r="G78" s="1">
        <v>60455</v>
      </c>
      <c r="H78" s="1">
        <v>60401</v>
      </c>
      <c r="I78" s="1">
        <v>55556</v>
      </c>
      <c r="J78" s="1">
        <v>79822</v>
      </c>
      <c r="K78" s="1">
        <v>46739</v>
      </c>
      <c r="L78" s="1">
        <v>49425</v>
      </c>
      <c r="M78" s="1">
        <v>27100</v>
      </c>
      <c r="N78" s="1">
        <v>41083.618965838497</v>
      </c>
      <c r="O78" s="1">
        <v>41083.618965838497</v>
      </c>
      <c r="P78" s="1">
        <v>11535.3082925829</v>
      </c>
      <c r="Q78" s="1">
        <v>30155.731897812901</v>
      </c>
      <c r="R78" s="1">
        <v>29253</v>
      </c>
      <c r="S78" s="1">
        <v>35504</v>
      </c>
      <c r="T78" s="1">
        <v>44732</v>
      </c>
      <c r="U78" s="1">
        <v>26097</v>
      </c>
      <c r="V78" s="1">
        <v>59938</v>
      </c>
      <c r="W78" s="1">
        <v>32966</v>
      </c>
      <c r="X78" s="1">
        <v>40605</v>
      </c>
      <c r="Y78" s="1">
        <v>32381</v>
      </c>
      <c r="Z78" s="1">
        <v>35804</v>
      </c>
      <c r="AA78" s="104">
        <v>38785</v>
      </c>
      <c r="AB78" s="1">
        <v>37077</v>
      </c>
      <c r="AC78" s="1">
        <v>37222</v>
      </c>
      <c r="AD78" s="77">
        <v>32828</v>
      </c>
      <c r="AE78" s="77">
        <v>52212</v>
      </c>
      <c r="AF78" s="77">
        <v>44970</v>
      </c>
      <c r="AG78" s="77">
        <v>43964</v>
      </c>
      <c r="AH78" s="77">
        <v>41061</v>
      </c>
      <c r="AI78" t="s">
        <v>386</v>
      </c>
    </row>
    <row r="79" spans="1:35" x14ac:dyDescent="0.2">
      <c r="A79" t="s">
        <v>374</v>
      </c>
      <c r="B79"/>
      <c r="C79" t="s">
        <v>375</v>
      </c>
      <c r="D79" s="85"/>
      <c r="E79" s="1">
        <v>62111</v>
      </c>
      <c r="F79" s="1">
        <v>46685</v>
      </c>
      <c r="G79" s="1">
        <v>53031</v>
      </c>
      <c r="H79" s="1">
        <v>53044</v>
      </c>
      <c r="I79" s="1">
        <v>55701</v>
      </c>
      <c r="J79" s="1">
        <v>67880</v>
      </c>
      <c r="K79" s="1">
        <v>48146</v>
      </c>
      <c r="L79" s="1">
        <v>43706</v>
      </c>
      <c r="M79" s="1">
        <v>28843.9085037474</v>
      </c>
      <c r="N79" s="1">
        <v>40232.029034582498</v>
      </c>
      <c r="O79" s="1">
        <v>40232.029034582498</v>
      </c>
      <c r="P79" s="1">
        <v>0</v>
      </c>
      <c r="Q79" s="1">
        <v>0</v>
      </c>
      <c r="R79" s="1">
        <v>22915</v>
      </c>
      <c r="S79" s="1">
        <v>32248</v>
      </c>
      <c r="T79" s="1">
        <v>21973</v>
      </c>
      <c r="U79" s="1">
        <v>26884</v>
      </c>
      <c r="V79" s="1">
        <v>44974</v>
      </c>
      <c r="W79" s="1">
        <v>24430</v>
      </c>
      <c r="X79" s="1">
        <v>0</v>
      </c>
      <c r="Y79" s="1">
        <v>23298</v>
      </c>
      <c r="Z79" s="1">
        <v>27453</v>
      </c>
      <c r="AA79" s="104">
        <v>26807</v>
      </c>
      <c r="AB79" s="1">
        <v>25860</v>
      </c>
      <c r="AC79" s="1">
        <v>26707</v>
      </c>
      <c r="AD79" s="77">
        <v>32809</v>
      </c>
      <c r="AE79" s="77">
        <v>30809</v>
      </c>
      <c r="AF79" s="77">
        <v>39336</v>
      </c>
      <c r="AG79" s="77">
        <v>34441</v>
      </c>
      <c r="AH79" s="77">
        <v>32755</v>
      </c>
      <c r="AI79" t="s">
        <v>386</v>
      </c>
    </row>
    <row r="80" spans="1:35" x14ac:dyDescent="0.2">
      <c r="A80" t="s">
        <v>376</v>
      </c>
      <c r="B80"/>
      <c r="C80" t="s">
        <v>241</v>
      </c>
      <c r="D80" s="85"/>
      <c r="E80" s="105">
        <f>Canal!E78/(E78+E79)</f>
        <v>0.49203843794725005</v>
      </c>
      <c r="F80" s="105">
        <f>Canal!F78/(F78+F79)</f>
        <v>0.56828711195775805</v>
      </c>
      <c r="G80" s="105">
        <f>Canal!G78/(G78+G79)</f>
        <v>0.53270888039053277</v>
      </c>
      <c r="H80" s="105">
        <f>Canal!H78/(H78+H79)</f>
        <v>0.53242540438097752</v>
      </c>
      <c r="I80" s="105">
        <f>Canal!I78/(I78+I79)</f>
        <v>0.49934835560908525</v>
      </c>
      <c r="J80" s="105">
        <f>Canal!J78/(J78+J79)</f>
        <v>0.54042599287755078</v>
      </c>
      <c r="K80" s="105">
        <f>Canal!K78/(K78+K79)</f>
        <v>0.49258576171154556</v>
      </c>
      <c r="L80" s="105">
        <f>Canal!L78/(L78+L79)</f>
        <v>0.53070406202016518</v>
      </c>
      <c r="M80" s="105">
        <f>Canal!M78/(M78+M79)</f>
        <v>0.48441377667033592</v>
      </c>
      <c r="N80" s="105">
        <f>Canal!N78/(N78+N79)</f>
        <v>0.5052363226033173</v>
      </c>
      <c r="O80" s="105">
        <f>Canal!O78/(O78+O79)</f>
        <v>0.5052363226033173</v>
      </c>
      <c r="P80" s="105">
        <f>Canal!P78/(P78+P79)</f>
        <v>1</v>
      </c>
      <c r="Q80" s="105">
        <f>Canal!Q78/(Q78+Q79)</f>
        <v>1</v>
      </c>
      <c r="R80" s="105">
        <f>Canal!R78/(R78+R79)</f>
        <v>0.56074605121913812</v>
      </c>
      <c r="S80" s="105">
        <f>Canal!S78/(S78+S79)</f>
        <v>0.52402881095761011</v>
      </c>
      <c r="T80" s="105">
        <f>Canal!T78/(T78+T79)</f>
        <v>0.67059440821527616</v>
      </c>
      <c r="U80" s="105">
        <f>Canal!U78/(U78+U79)</f>
        <v>0.49257280912025064</v>
      </c>
      <c r="V80" s="105">
        <f>Canal!V78/(V78+V79)</f>
        <v>0.57131691322251033</v>
      </c>
      <c r="W80" s="105">
        <f>Canal!W78/(W78+W79)</f>
        <v>0.57436058261899781</v>
      </c>
      <c r="X80" s="105">
        <f>Canal!X78/(X78+X79)</f>
        <v>1</v>
      </c>
      <c r="Y80" s="105">
        <f>Canal!Y78/(Y78+Y79)</f>
        <v>0.5815657608793261</v>
      </c>
      <c r="Z80" s="105">
        <f>Canal!Z78/(Z78+Z79)</f>
        <v>0.56600850498759026</v>
      </c>
      <c r="AA80" s="105">
        <f>Canal!AA78/(AA78+AA79)</f>
        <v>0.59130686669105992</v>
      </c>
      <c r="AB80" s="105">
        <f>Canal!AB78/(AB78+AB79)</f>
        <v>0.58911292244625579</v>
      </c>
      <c r="AC80" s="105">
        <f>Canal!AC78/(AC78+AC79)</f>
        <v>0.58223967213627614</v>
      </c>
      <c r="AD80" s="106">
        <f>Canal!AD78/(AD78+AD79)</f>
        <v>0.50014473543885307</v>
      </c>
      <c r="AE80" s="106">
        <f>Canal!AE78/(AE78+AE79)</f>
        <v>0.62890112140301846</v>
      </c>
      <c r="AF80" s="106">
        <f>Canal!AF78/(AF78+AF79)</f>
        <v>0.53341399188669847</v>
      </c>
      <c r="AG80" s="106">
        <f>Canal!AG78/(AG78+AG79)</f>
        <v>0.56072954530961039</v>
      </c>
      <c r="AH80" s="106">
        <f>Canal!AH78/(AH78+AH79)</f>
        <v>0.5562615151186735</v>
      </c>
    </row>
    <row r="81" spans="1:34" x14ac:dyDescent="0.2">
      <c r="A81" t="s">
        <v>377</v>
      </c>
      <c r="B81"/>
      <c r="C81" t="s">
        <v>241</v>
      </c>
      <c r="D81" s="85"/>
      <c r="E81" s="105">
        <f t="shared" ref="E81:AH81" si="12">1-E80</f>
        <v>0.50796156205275</v>
      </c>
      <c r="F81" s="105">
        <f t="shared" si="12"/>
        <v>0.43171288804224195</v>
      </c>
      <c r="G81" s="105">
        <f t="shared" si="12"/>
        <v>0.46729111960946723</v>
      </c>
      <c r="H81" s="105">
        <f t="shared" si="12"/>
        <v>0.46757459561902248</v>
      </c>
      <c r="I81" s="105">
        <f t="shared" si="12"/>
        <v>0.50065164439091481</v>
      </c>
      <c r="J81" s="105">
        <f t="shared" si="12"/>
        <v>0.45957400712244922</v>
      </c>
      <c r="K81" s="105">
        <f t="shared" si="12"/>
        <v>0.50741423828845444</v>
      </c>
      <c r="L81" s="105">
        <f t="shared" si="12"/>
        <v>0.46929593797983482</v>
      </c>
      <c r="M81" s="105">
        <f t="shared" si="12"/>
        <v>0.51558622332966408</v>
      </c>
      <c r="N81" s="105">
        <f t="shared" si="12"/>
        <v>0.4947636773966827</v>
      </c>
      <c r="O81" s="105">
        <f t="shared" si="12"/>
        <v>0.4947636773966827</v>
      </c>
      <c r="P81" s="105">
        <f t="shared" si="12"/>
        <v>0</v>
      </c>
      <c r="Q81" s="105">
        <f t="shared" si="12"/>
        <v>0</v>
      </c>
      <c r="R81" s="105">
        <f t="shared" si="12"/>
        <v>0.43925394878086188</v>
      </c>
      <c r="S81" s="105">
        <f t="shared" si="12"/>
        <v>0.47597118904238989</v>
      </c>
      <c r="T81" s="105">
        <f t="shared" si="12"/>
        <v>0.32940559178472384</v>
      </c>
      <c r="U81" s="105">
        <f t="shared" si="12"/>
        <v>0.50742719087974941</v>
      </c>
      <c r="V81" s="105">
        <f t="shared" si="12"/>
        <v>0.42868308677748967</v>
      </c>
      <c r="W81" s="105">
        <f t="shared" si="12"/>
        <v>0.42563941738100219</v>
      </c>
      <c r="X81" s="105">
        <f t="shared" si="12"/>
        <v>0</v>
      </c>
      <c r="Y81" s="105">
        <f t="shared" si="12"/>
        <v>0.4184342391206739</v>
      </c>
      <c r="Z81" s="105">
        <f t="shared" si="12"/>
        <v>0.43399149501240974</v>
      </c>
      <c r="AA81" s="105">
        <f t="shared" si="12"/>
        <v>0.40869313330894008</v>
      </c>
      <c r="AB81" s="105">
        <f t="shared" si="12"/>
        <v>0.41088707755374421</v>
      </c>
      <c r="AC81" s="105">
        <f t="shared" si="12"/>
        <v>0.41776032786372386</v>
      </c>
      <c r="AD81" s="106">
        <f t="shared" si="12"/>
        <v>0.49985526456114693</v>
      </c>
      <c r="AE81" s="106">
        <f t="shared" si="12"/>
        <v>0.37109887859698154</v>
      </c>
      <c r="AF81" s="106">
        <f t="shared" si="12"/>
        <v>0.46658600811330153</v>
      </c>
      <c r="AG81" s="106">
        <f t="shared" si="12"/>
        <v>0.43927045469038961</v>
      </c>
      <c r="AH81" s="106">
        <f t="shared" si="12"/>
        <v>0.4437384848813265</v>
      </c>
    </row>
  </sheetData>
  <sheetProtection selectLockedCells="1" selectUnlockedCells="1"/>
  <mergeCells count="13">
    <mergeCell ref="A29:A31"/>
    <mergeCell ref="A2:A4"/>
    <mergeCell ref="A8:A12"/>
    <mergeCell ref="A13:A18"/>
    <mergeCell ref="A19:A23"/>
    <mergeCell ref="A24:A28"/>
    <mergeCell ref="A62:A75"/>
    <mergeCell ref="A32:A36"/>
    <mergeCell ref="A37:A41"/>
    <mergeCell ref="A42:A46"/>
    <mergeCell ref="A47:A51"/>
    <mergeCell ref="A52:A56"/>
    <mergeCell ref="A57:A61"/>
  </mergeCells>
  <pageMargins left="0.78749999999999998" right="0.78749999999999998" top="1.0249999999999999" bottom="1.0249999999999999" header="0.78749999999999998" footer="0.78749999999999998"/>
  <pageSetup paperSize="9" firstPageNumber="0" orientation="portrait" horizontalDpi="300" verticalDpi="300"/>
  <headerFooter alignWithMargins="0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SWuse</vt:lpstr>
      <vt:lpstr>NFRevap</vt:lpstr>
      <vt:lpstr>Gage</vt:lpstr>
      <vt:lpstr>Reservoir</vt:lpstr>
      <vt:lpstr>Canal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Burgert, Kari</dc:creator>
  <cp:lastModifiedBy>Burgert, Kari</cp:lastModifiedBy>
  <dcterms:created xsi:type="dcterms:W3CDTF">2025-04-09T15:02:28Z</dcterms:created>
  <dcterms:modified xsi:type="dcterms:W3CDTF">2025-04-14T22:41:43Z</dcterms:modified>
</cp:coreProperties>
</file>