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429"/>
  <workbookPr defaultThemeVersion="124226"/>
  <mc:AlternateContent xmlns:mc="http://schemas.openxmlformats.org/markup-compatibility/2006">
    <mc:Choice Requires="x15">
      <x15ac:absPath xmlns:x15ac="http://schemas.microsoft.com/office/spreadsheetml/2010/11/ac" url="K:\Water Management\IWI\RRCA\EC\For2024\KS\Annual_Reporting\"/>
    </mc:Choice>
  </mc:AlternateContent>
  <xr:revisionPtr revIDLastSave="0" documentId="14_{7A8A4EBB-56C8-4E23-9839-D57B39D1DCC0}" xr6:coauthVersionLast="47" xr6:coauthVersionMax="47" xr10:uidLastSave="{00000000-0000-0000-0000-000000000000}"/>
  <bookViews>
    <workbookView xWindow="0" yWindow="768" windowWidth="23304" windowHeight="11496" xr2:uid="{00000000-000D-0000-FFFF-FFFF00000000}"/>
  </bookViews>
  <sheets>
    <sheet name="Attachment7" sheetId="5" r:id="rId1"/>
  </sheets>
  <externalReferences>
    <externalReference r:id="rId2"/>
    <externalReference r:id="rId3"/>
    <externalReference r:id="rId4"/>
  </externalReferences>
  <definedNames>
    <definedName name="CanalCUPercent">[1]INPUT!$C$148</definedName>
    <definedName name="MI_CUPercent">[1]INPUT!$C$150</definedName>
    <definedName name="PumperCUPercent">[1]INPUT!$C$149</definedName>
    <definedName name="recharge">[2]rech!$A$19:$L$34</definedName>
    <definedName name="type">[2]rech!$A$5:$C$12</definedName>
    <definedName name="x">[3]rech!$A$5:$C$12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E27" i="5" l="1"/>
  <c r="G17" i="5"/>
  <c r="E17" i="5"/>
  <c r="H17" i="5" s="1"/>
  <c r="J17" i="5" s="1"/>
  <c r="K17" i="5" s="1"/>
  <c r="G30" i="5"/>
  <c r="E30" i="5"/>
  <c r="G29" i="5"/>
  <c r="E29" i="5"/>
  <c r="H29" i="5" s="1"/>
  <c r="J29" i="5" s="1"/>
  <c r="K29" i="5" s="1"/>
  <c r="G28" i="5"/>
  <c r="E28" i="5"/>
  <c r="G27" i="5"/>
  <c r="G26" i="5"/>
  <c r="E26" i="5"/>
  <c r="G25" i="5"/>
  <c r="E25" i="5"/>
  <c r="G24" i="5"/>
  <c r="E24" i="5"/>
  <c r="G23" i="5"/>
  <c r="E23" i="5"/>
  <c r="G22" i="5"/>
  <c r="E22" i="5"/>
  <c r="G21" i="5"/>
  <c r="E21" i="5"/>
  <c r="G20" i="5"/>
  <c r="E20" i="5"/>
  <c r="H20" i="5" s="1"/>
  <c r="J20" i="5" s="1"/>
  <c r="K20" i="5" s="1"/>
  <c r="G19" i="5"/>
  <c r="E19" i="5"/>
  <c r="K18" i="5"/>
  <c r="G18" i="5"/>
  <c r="E18" i="5"/>
  <c r="H18" i="5"/>
  <c r="J18" i="5" s="1"/>
  <c r="E16" i="5"/>
  <c r="G16" i="5"/>
  <c r="H16" i="5" s="1"/>
  <c r="J16" i="5" s="1"/>
  <c r="K16" i="5" s="1"/>
  <c r="H27" i="5" l="1"/>
  <c r="J27" i="5" s="1"/>
  <c r="K27" i="5" s="1"/>
  <c r="H28" i="5"/>
  <c r="J28" i="5" s="1"/>
  <c r="K28" i="5" s="1"/>
  <c r="H25" i="5"/>
  <c r="J25" i="5" s="1"/>
  <c r="K25" i="5" s="1"/>
  <c r="H26" i="5"/>
  <c r="J26" i="5" s="1"/>
  <c r="K26" i="5" s="1"/>
  <c r="H30" i="5"/>
  <c r="J30" i="5" s="1"/>
  <c r="K30" i="5" s="1"/>
  <c r="H24" i="5"/>
  <c r="J24" i="5" s="1"/>
  <c r="K24" i="5" s="1"/>
  <c r="H23" i="5"/>
  <c r="J23" i="5" s="1"/>
  <c r="K23" i="5" s="1"/>
  <c r="H22" i="5"/>
  <c r="J22" i="5" s="1"/>
  <c r="K22" i="5" s="1"/>
  <c r="H21" i="5"/>
  <c r="J21" i="5" s="1"/>
  <c r="K21" i="5" s="1"/>
  <c r="H19" i="5"/>
  <c r="J19" i="5" s="1"/>
  <c r="K19" i="5" s="1"/>
</calcChain>
</file>

<file path=xl/sharedStrings.xml><?xml version="1.0" encoding="utf-8"?>
<sst xmlns="http://schemas.openxmlformats.org/spreadsheetml/2006/main" count="92" uniqueCount="85">
  <si>
    <t>Attachment 7: Calculations of Return Flows from Bureau of Reclamation Canals</t>
  </si>
  <si>
    <t>Col 1</t>
  </si>
  <si>
    <t>Col 2</t>
  </si>
  <si>
    <t>Col 3</t>
  </si>
  <si>
    <t>Col 4</t>
  </si>
  <si>
    <t>Col 5</t>
  </si>
  <si>
    <t>Col 6</t>
  </si>
  <si>
    <t>Col 7</t>
  </si>
  <si>
    <t>Col 8</t>
  </si>
  <si>
    <t>Col 9</t>
  </si>
  <si>
    <t>Col 10</t>
  </si>
  <si>
    <t>Col 11</t>
  </si>
  <si>
    <t>Canal</t>
  </si>
  <si>
    <t xml:space="preserve">Canal </t>
  </si>
  <si>
    <t xml:space="preserve">Spill to </t>
  </si>
  <si>
    <t xml:space="preserve">Field </t>
  </si>
  <si>
    <t>Canal Loss</t>
  </si>
  <si>
    <t xml:space="preserve">Average </t>
  </si>
  <si>
    <t>Field Loss</t>
  </si>
  <si>
    <t>Total Loss</t>
  </si>
  <si>
    <t>Percent Field</t>
  </si>
  <si>
    <t>Total return</t>
  </si>
  <si>
    <t>Return as</t>
  </si>
  <si>
    <t>Diversion</t>
  </si>
  <si>
    <t>Waste-Way</t>
  </si>
  <si>
    <t>Deliveries</t>
  </si>
  <si>
    <t>from District</t>
  </si>
  <si>
    <t>and Canal</t>
  </si>
  <si>
    <t>to Stream</t>
  </si>
  <si>
    <t>Percent of</t>
  </si>
  <si>
    <t>Factor</t>
  </si>
  <si>
    <t>Loss That</t>
  </si>
  <si>
    <t>from Canal</t>
  </si>
  <si>
    <t>Returns to</t>
  </si>
  <si>
    <t>and Field</t>
  </si>
  <si>
    <t>the Stream</t>
  </si>
  <si>
    <t>Loss</t>
  </si>
  <si>
    <t>Name Canal</t>
  </si>
  <si>
    <t>Headgate</t>
  </si>
  <si>
    <t>Sum of</t>
  </si>
  <si>
    <t xml:space="preserve">Sum of </t>
  </si>
  <si>
    <t>Col 2 - Col 4</t>
  </si>
  <si>
    <t>1 -Weighted</t>
  </si>
  <si>
    <t>Col 4 x</t>
  </si>
  <si>
    <t>Col 5 +</t>
  </si>
  <si>
    <t xml:space="preserve">Estimated </t>
  </si>
  <si>
    <t>Col 8 x</t>
  </si>
  <si>
    <t>Col 10/Col 2</t>
  </si>
  <si>
    <t>measured</t>
  </si>
  <si>
    <t>Deliveries to</t>
  </si>
  <si>
    <t>Average</t>
  </si>
  <si>
    <t>Percent Loss*</t>
  </si>
  <si>
    <t>spills to river</t>
  </si>
  <si>
    <t>the field</t>
  </si>
  <si>
    <t>Efficiency of</t>
  </si>
  <si>
    <t>Application</t>
  </si>
  <si>
    <t>System for</t>
  </si>
  <si>
    <t>the District*</t>
  </si>
  <si>
    <t>Example</t>
  </si>
  <si>
    <t>Culbertson</t>
  </si>
  <si>
    <t>Culbertson Extension</t>
  </si>
  <si>
    <t>Meeker - Driftwood</t>
  </si>
  <si>
    <t>Red Willow</t>
  </si>
  <si>
    <t>Bartley</t>
  </si>
  <si>
    <t>Cambridge</t>
  </si>
  <si>
    <t>Naponee</t>
  </si>
  <si>
    <t>Franklin</t>
  </si>
  <si>
    <t>Franklin Pump</t>
  </si>
  <si>
    <t>Almena</t>
  </si>
  <si>
    <t>Superior</t>
  </si>
  <si>
    <t>Nebraska Courtland</t>
  </si>
  <si>
    <t>Courtland Canal Above Lovewell (KS)</t>
  </si>
  <si>
    <t>Courtland Canal Below Lovewell</t>
  </si>
  <si>
    <t>* The average field efficiencies for each district and percent loss that returns to the stream may be reviewed and, if necessary, changed by the RRCA to improve the accuracy of the estimates.</t>
  </si>
  <si>
    <t>Diversion and Delivery Data are from following USBR files:</t>
  </si>
  <si>
    <t>Rows 17 &amp; 18:</t>
  </si>
  <si>
    <t>F-VAL3MWD.XLS</t>
  </si>
  <si>
    <t>Rows 19 - 22:</t>
  </si>
  <si>
    <t>F-CAMB3MWD.XLS</t>
  </si>
  <si>
    <t>Rows 23 - 25, 27 - 28:</t>
  </si>
  <si>
    <t>Row 26:</t>
  </si>
  <si>
    <t>Rows 29 - 30::</t>
  </si>
  <si>
    <t>KS-BOST3MWD.XLS</t>
  </si>
  <si>
    <t>NE-BOST3MWD.XLS</t>
  </si>
  <si>
    <t>ALMENA3MWD.XLS or Kansas3mwd.xls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</si>
</sst>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color theme="1"/>
      <name val="Calibri"/>
      <family val="2"/>
      <scheme val="minor"/>
    </font>
    <font>
      <sz val="10"/>
      <name val="Arial"/>
      <family val="2"/>
    </font>
    <font>
      <b/>
      <sz val="10"/>
      <name val="Arial"/>
      <family val="2"/>
    </font>
    <font>
      <sz val="10"/>
      <color indexed="61"/>
      <name val="Arial"/>
      <family val="2"/>
    </font>
    <font>
      <sz val="10"/>
      <color indexed="10"/>
      <name val="Arial"/>
      <family val="2"/>
    </font>
    <font>
      <sz val="10"/>
      <color indexed="8"/>
      <name val="Arial"/>
      <family val="2"/>
    </font>
    <font>
      <sz val="10"/>
      <color indexed="48"/>
      <name val="Arial"/>
      <family val="2"/>
    </font>
    <font>
      <sz val="11"/>
      <color theme="1"/>
      <name val="Calibri"/>
      <family val="2"/>
      <scheme val="minor"/>
    </font>
    <font>
      <sz val="12"/>
      <name val="Arial"/>
      <family val="2"/>
    </font>
  </fonts>
  <fills count="3">
    <fill>
      <patternFill patternType="none"/>
    </fill>
    <fill>
      <patternFill patternType="gray125"/>
    </fill>
    <fill>
      <patternFill patternType="solid">
        <fgColor rgb="FFFFFFCC"/>
      </patternFill>
    </fill>
  </fills>
  <borders count="11">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rgb="FFB2B2B2"/>
      </left>
      <right style="thin">
        <color rgb="FFB2B2B2"/>
      </right>
      <top style="thin">
        <color rgb="FFB2B2B2"/>
      </top>
      <bottom style="thin">
        <color rgb="FFB2B2B2"/>
      </bottom>
      <diagonal/>
    </border>
  </borders>
  <cellStyleXfs count="7">
    <xf numFmtId="0" fontId="0" fillId="0" borderId="0"/>
    <xf numFmtId="0" fontId="7" fillId="0" borderId="0"/>
    <xf numFmtId="0" fontId="1" fillId="0" borderId="0"/>
    <xf numFmtId="0" fontId="1" fillId="0" borderId="0"/>
    <xf numFmtId="0" fontId="7" fillId="0" borderId="0"/>
    <xf numFmtId="0" fontId="7" fillId="2" borderId="10" applyNumberFormat="0" applyFont="0" applyAlignment="0" applyProtection="0"/>
    <xf numFmtId="0" fontId="8" fillId="0" borderId="0"/>
  </cellStyleXfs>
  <cellXfs count="27">
    <xf numFmtId="0" fontId="0" fillId="0" borderId="0" xfId="0"/>
    <xf numFmtId="0" fontId="0" fillId="0" borderId="0" xfId="0" applyAlignment="1">
      <alignment horizontal="left" vertical="center"/>
    </xf>
    <xf numFmtId="0" fontId="2" fillId="0" borderId="0" xfId="0" applyFont="1"/>
    <xf numFmtId="0" fontId="0" fillId="0" borderId="1" xfId="0" applyBorder="1" applyAlignment="1">
      <alignment horizontal="center"/>
    </xf>
    <xf numFmtId="0" fontId="0" fillId="0" borderId="2" xfId="0" applyBorder="1" applyAlignment="1">
      <alignment horizontal="right"/>
    </xf>
    <xf numFmtId="0" fontId="0" fillId="0" borderId="3" xfId="0" applyBorder="1" applyAlignment="1">
      <alignment horizontal="right"/>
    </xf>
    <xf numFmtId="0" fontId="0" fillId="0" borderId="4" xfId="0" applyBorder="1"/>
    <xf numFmtId="0" fontId="0" fillId="0" borderId="5" xfId="0" applyBorder="1"/>
    <xf numFmtId="0" fontId="0" fillId="0" borderId="6" xfId="0" applyBorder="1"/>
    <xf numFmtId="0" fontId="0" fillId="0" borderId="7" xfId="0" applyBorder="1"/>
    <xf numFmtId="0" fontId="0" fillId="0" borderId="8" xfId="0" applyBorder="1"/>
    <xf numFmtId="0" fontId="1" fillId="0" borderId="6" xfId="0" applyFont="1" applyBorder="1"/>
    <xf numFmtId="0" fontId="3" fillId="0" borderId="9" xfId="0" applyFont="1" applyBorder="1" applyAlignment="1">
      <alignment vertical="center"/>
    </xf>
    <xf numFmtId="1" fontId="3" fillId="0" borderId="9" xfId="0" applyNumberFormat="1" applyFont="1" applyBorder="1" applyAlignment="1">
      <alignment vertical="center"/>
    </xf>
    <xf numFmtId="9" fontId="3" fillId="0" borderId="9" xfId="0" applyNumberFormat="1" applyFont="1" applyBorder="1" applyAlignment="1">
      <alignment vertical="center"/>
    </xf>
    <xf numFmtId="0" fontId="0" fillId="0" borderId="9" xfId="0" applyBorder="1" applyAlignment="1">
      <alignment vertical="justify"/>
    </xf>
    <xf numFmtId="1" fontId="0" fillId="0" borderId="9" xfId="0" applyNumberFormat="1" applyBorder="1"/>
    <xf numFmtId="9" fontId="0" fillId="0" borderId="9" xfId="0" applyNumberFormat="1" applyBorder="1"/>
    <xf numFmtId="0" fontId="5" fillId="0" borderId="9" xfId="0" applyFont="1" applyBorder="1" applyAlignment="1">
      <alignment vertical="justify"/>
    </xf>
    <xf numFmtId="1" fontId="5" fillId="0" borderId="9" xfId="0" applyNumberFormat="1" applyFont="1" applyBorder="1"/>
    <xf numFmtId="9" fontId="5" fillId="0" borderId="9" xfId="0" applyNumberFormat="1" applyFont="1" applyBorder="1"/>
    <xf numFmtId="0" fontId="0" fillId="0" borderId="0" xfId="0" applyAlignment="1">
      <alignment horizontal="centerContinuous" vertical="center" wrapText="1"/>
    </xf>
    <xf numFmtId="38" fontId="4" fillId="0" borderId="9" xfId="0" applyNumberFormat="1" applyFont="1" applyBorder="1" applyAlignment="1">
      <alignment horizontal="right"/>
    </xf>
    <xf numFmtId="38" fontId="1" fillId="0" borderId="9" xfId="0" applyNumberFormat="1" applyFont="1" applyBorder="1"/>
    <xf numFmtId="38" fontId="4" fillId="0" borderId="9" xfId="0" applyNumberFormat="1" applyFont="1" applyBorder="1"/>
    <xf numFmtId="0" fontId="6" fillId="0" borderId="0" xfId="0" applyFont="1"/>
    <xf numFmtId="0" fontId="2" fillId="0" borderId="0" xfId="0" applyFont="1" applyAlignment="1">
      <alignment horizontal="center" vertical="center"/>
    </xf>
  </cellXfs>
  <cellStyles count="7">
    <cellStyle name="Normal" xfId="0" builtinId="0"/>
    <cellStyle name="Normal 14" xfId="1" xr:uid="{00000000-0005-0000-0000-000001000000}"/>
    <cellStyle name="Normal 2" xfId="2" xr:uid="{00000000-0005-0000-0000-000002000000}"/>
    <cellStyle name="Normal 2 2" xfId="3" xr:uid="{00000000-0005-0000-0000-000003000000}"/>
    <cellStyle name="Normal 3" xfId="4" xr:uid="{00000000-0005-0000-0000-000004000000}"/>
    <cellStyle name="Normal 4" xfId="6" xr:uid="{9B71EC85-18B4-43FB-B9CF-CFC099770753}"/>
    <cellStyle name="Note 14" xfId="5" xr:uid="{00000000-0005-0000-0000-000005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2.xml"/><Relationship Id="rId7"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I:\RRCA\EC\For2008\KS\RRCA%20Accounting%20For%202008%20with%20NE%205yr%20corrections_and_BOR_HC_evap_correction_spp.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I:\RRCA_GM\KSData\For2008\final\Copy%20of%20RRCS_Overlap_Groups_2008_final_all.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I:\RRCA_GM\KSData\For2009\final\RRCS_Overlap_Groups_2009final.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ocumentation"/>
      <sheetName val="Documentation_2007"/>
      <sheetName val="INPUT"/>
      <sheetName val="NORTH FORK"/>
      <sheetName val="ARIKAREE"/>
      <sheetName val="BUFFALO"/>
      <sheetName val="ROCK"/>
      <sheetName val="SOUTH FORK"/>
      <sheetName val="FRENCHMAN"/>
      <sheetName val="DRIFTWOOD"/>
      <sheetName val="RED WILLOW"/>
      <sheetName val="MEDICINE CREEK"/>
      <sheetName val="BEAVER"/>
      <sheetName val="SAPPA"/>
      <sheetName val="PRAIRIE DOG"/>
      <sheetName val="MAINSTEM"/>
      <sheetName val="T1"/>
      <sheetName val="T2"/>
      <sheetName val="T3 A,B,C"/>
      <sheetName val="T4 A,B"/>
      <sheetName val="T5A"/>
      <sheetName val="T5 B,E"/>
      <sheetName val="T5 C,D"/>
      <sheetName val="Attachment6"/>
      <sheetName val="Attachment7"/>
      <sheetName val="import_GM_output"/>
      <sheetName val="GM_output"/>
      <sheetName val="CourtlandAvLove"/>
      <sheetName val="Fed_Reservoir"/>
      <sheetName val="Fed_Reservoir_v0"/>
      <sheetName val="CourtlandAvLove_2007"/>
      <sheetName val="Documentation_Input"/>
    </sheetNames>
    <sheetDataSet>
      <sheetData sheetId="0"/>
      <sheetData sheetId="1"/>
      <sheetData sheetId="2">
        <row r="148">
          <cell r="C148">
            <v>0.6</v>
          </cell>
        </row>
        <row r="149">
          <cell r="C149">
            <v>0.75</v>
          </cell>
        </row>
        <row r="150">
          <cell r="C150">
            <v>0.5</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ocumentation"/>
      <sheetName val="refs"/>
      <sheetName val="almena_pds"/>
      <sheetName val="Net_Ac_Auth_Irr"/>
      <sheetName val="rech"/>
      <sheetName val="Rptd_GW_Irr_Use_2008"/>
      <sheetName val="Rptd_SW_Irr_Use_2008"/>
      <sheetName val="Almena_Rptd_Use_2008"/>
      <sheetName val="Non_Irr_Use_By_Gp_2008"/>
      <sheetName val="Non_Irr_Use_2008_ge_50af"/>
      <sheetName val="Non_Irr_Use_2008"/>
      <sheetName val="ne_wells_ks_use_2005-2008"/>
      <sheetName val="Non_Irr_Use_2008_LT_50af"/>
      <sheetName val="Authacres2008_gw.csv"/>
      <sheetName val="Authacres2008_sw.csv"/>
      <sheetName val="Pumprech2008.csv"/>
      <sheetName val="2008mi.csv"/>
      <sheetName val="Swrech2008.csv"/>
      <sheetName val="Rptd_SW_Irr_Use_2008_for_Acctg"/>
      <sheetName val="Rptd_SW_Use_by_basin_2008"/>
      <sheetName val="excluded_Net_Ac_Auth_Irr"/>
      <sheetName val="metered"/>
      <sheetName val="Rptd_GW_Irr_Use_2008_problems"/>
      <sheetName val="Coords_Non_Irr_Use_2008"/>
      <sheetName val="Coords_SW_Irr_Use_2008"/>
      <sheetName val="Coords_GW_Irr_Use_2008"/>
      <sheetName val="Rptd_GW_Irr_Use_2008_error_chk"/>
    </sheetNames>
    <sheetDataSet>
      <sheetData sheetId="0"/>
      <sheetData sheetId="1"/>
      <sheetData sheetId="2"/>
      <sheetData sheetId="3"/>
      <sheetData sheetId="4">
        <row r="5">
          <cell r="A5">
            <v>1</v>
          </cell>
          <cell r="B5" t="str">
            <v>Gravity</v>
          </cell>
          <cell r="C5">
            <v>0.3</v>
          </cell>
        </row>
        <row r="6">
          <cell r="A6">
            <v>2</v>
          </cell>
          <cell r="B6" t="str">
            <v>Drip</v>
          </cell>
          <cell r="C6">
            <v>0</v>
          </cell>
        </row>
        <row r="7">
          <cell r="A7">
            <v>3</v>
          </cell>
          <cell r="B7" t="str">
            <v>Center Pivot w/o drops</v>
          </cell>
          <cell r="C7">
            <v>0.17</v>
          </cell>
        </row>
        <row r="8">
          <cell r="A8">
            <v>4</v>
          </cell>
          <cell r="B8" t="str">
            <v>Center Pivot w drops</v>
          </cell>
          <cell r="C8">
            <v>0.12</v>
          </cell>
        </row>
        <row r="9">
          <cell r="A9">
            <v>5</v>
          </cell>
          <cell r="B9" t="str">
            <v>Other Sprinklers</v>
          </cell>
          <cell r="C9">
            <v>0.17</v>
          </cell>
        </row>
        <row r="10">
          <cell r="A10">
            <v>6</v>
          </cell>
          <cell r="B10" t="str">
            <v>Other</v>
          </cell>
          <cell r="C10">
            <v>0.17</v>
          </cell>
        </row>
        <row r="11">
          <cell r="A11">
            <v>7</v>
          </cell>
          <cell r="B11" t="str">
            <v>Drip &amp; other</v>
          </cell>
          <cell r="C11">
            <v>0</v>
          </cell>
        </row>
        <row r="12">
          <cell r="A12">
            <v>8</v>
          </cell>
          <cell r="B12" t="str">
            <v>Other</v>
          </cell>
          <cell r="C12">
            <v>0.17</v>
          </cell>
        </row>
        <row r="19">
          <cell r="A19" t="str">
            <v>CN</v>
          </cell>
          <cell r="B19" t="str">
            <v>Cheyenne</v>
          </cell>
          <cell r="C19">
            <v>9.5934525457461728E-3</v>
          </cell>
          <cell r="D19">
            <v>3.1829166139022307E-3</v>
          </cell>
          <cell r="E19">
            <v>0.12287919138336677</v>
          </cell>
          <cell r="F19">
            <v>0.79522224997147373</v>
          </cell>
          <cell r="G19">
            <v>1.1391061815924601E-2</v>
          </cell>
          <cell r="H19">
            <v>4.26379366024177E-2</v>
          </cell>
          <cell r="I19">
            <v>0</v>
          </cell>
          <cell r="J19">
            <v>2.4733235472027596E-3</v>
          </cell>
          <cell r="K19">
            <v>1.26198675199662E-2</v>
          </cell>
          <cell r="L19">
            <v>0.13044577138300908</v>
          </cell>
        </row>
        <row r="20">
          <cell r="A20" t="str">
            <v>DC</v>
          </cell>
          <cell r="B20" t="str">
            <v>Decatur</v>
          </cell>
          <cell r="C20">
            <v>0.14616324461846109</v>
          </cell>
          <cell r="D20">
            <v>2.0598516830650407E-2</v>
          </cell>
          <cell r="E20">
            <v>0.12029763357499512</v>
          </cell>
          <cell r="F20">
            <v>0.58958489234398492</v>
          </cell>
          <cell r="G20">
            <v>2.7702136704457536E-2</v>
          </cell>
          <cell r="H20">
            <v>4.3059597391425161E-2</v>
          </cell>
          <cell r="I20">
            <v>0</v>
          </cell>
          <cell r="J20">
            <v>1.9265132052386585E-2</v>
          </cell>
          <cell r="K20">
            <v>3.3328846483639096E-2</v>
          </cell>
          <cell r="L20">
            <v>0.15553823538940093</v>
          </cell>
        </row>
        <row r="21">
          <cell r="A21" t="str">
            <v>GH</v>
          </cell>
          <cell r="B21" t="str">
            <v>Graham</v>
          </cell>
          <cell r="C21">
            <v>9.6769962860229221E-4</v>
          </cell>
          <cell r="D21">
            <v>0</v>
          </cell>
          <cell r="E21">
            <v>0.28543707739350938</v>
          </cell>
          <cell r="F21">
            <v>0.63992104096307612</v>
          </cell>
          <cell r="G21">
            <v>0</v>
          </cell>
          <cell r="H21">
            <v>3.6901596127925138E-2</v>
          </cell>
          <cell r="I21">
            <v>0</v>
          </cell>
          <cell r="J21">
            <v>0</v>
          </cell>
          <cell r="K21">
            <v>3.6772585886887102E-2</v>
          </cell>
          <cell r="L21">
            <v>0.13691305642937926</v>
          </cell>
        </row>
        <row r="22">
          <cell r="A22" t="str">
            <v>GO</v>
          </cell>
          <cell r="B22" t="str">
            <v>Gove</v>
          </cell>
          <cell r="C22">
            <v>3.8431786867757278E-2</v>
          </cell>
          <cell r="D22">
            <v>0</v>
          </cell>
          <cell r="E22">
            <v>4.2753059139024337E-2</v>
          </cell>
          <cell r="F22">
            <v>0.83119803747755672</v>
          </cell>
          <cell r="G22">
            <v>2.2614794004474025E-3</v>
          </cell>
          <cell r="H22">
            <v>6.8020068980615758E-2</v>
          </cell>
          <cell r="I22">
            <v>0</v>
          </cell>
          <cell r="J22">
            <v>0</v>
          </cell>
          <cell r="K22">
            <v>1.7335568134598599E-2</v>
          </cell>
          <cell r="L22">
            <v>0.13279119463837721</v>
          </cell>
        </row>
        <row r="23">
          <cell r="A23" t="str">
            <v>JW</v>
          </cell>
          <cell r="B23" t="str">
            <v>Jewell</v>
          </cell>
          <cell r="C23">
            <v>0.10125934698041034</v>
          </cell>
          <cell r="D23">
            <v>0</v>
          </cell>
          <cell r="E23">
            <v>0.62756873359013021</v>
          </cell>
          <cell r="F23">
            <v>0.27117191942945951</v>
          </cell>
          <cell r="G23">
            <v>0</v>
          </cell>
          <cell r="H23">
            <v>0</v>
          </cell>
          <cell r="I23">
            <v>0</v>
          </cell>
          <cell r="J23">
            <v>0</v>
          </cell>
          <cell r="K23">
            <v>0</v>
          </cell>
          <cell r="L23">
            <v>0.16960511913598039</v>
          </cell>
        </row>
        <row r="24">
          <cell r="A24" t="str">
            <v>LG</v>
          </cell>
          <cell r="B24" t="str">
            <v>Logan</v>
          </cell>
          <cell r="C24">
            <v>1.2096892202838043E-2</v>
          </cell>
          <cell r="D24">
            <v>0</v>
          </cell>
          <cell r="E24">
            <v>3.8303883028267469E-2</v>
          </cell>
          <cell r="F24">
            <v>0.89436473159680963</v>
          </cell>
          <cell r="G24">
            <v>4.6859105322149749E-2</v>
          </cell>
          <cell r="H24">
            <v>0</v>
          </cell>
          <cell r="I24">
            <v>2.0780173985689779E-3</v>
          </cell>
          <cell r="J24">
            <v>0</v>
          </cell>
          <cell r="K24">
            <v>6.2973704513660826E-3</v>
          </cell>
          <cell r="L24">
            <v>0.12622543177631862</v>
          </cell>
        </row>
        <row r="25">
          <cell r="A25" t="str">
            <v>NT</v>
          </cell>
          <cell r="B25" t="str">
            <v>Norton</v>
          </cell>
          <cell r="C25">
            <v>0.36684185023494004</v>
          </cell>
          <cell r="D25">
            <v>0</v>
          </cell>
          <cell r="E25">
            <v>2.6781590354434944E-2</v>
          </cell>
          <cell r="F25">
            <v>0.48373446236423723</v>
          </cell>
          <cell r="G25">
            <v>8.5245442144795663E-3</v>
          </cell>
          <cell r="H25">
            <v>5.4775177872019715E-2</v>
          </cell>
          <cell r="I25">
            <v>0</v>
          </cell>
          <cell r="J25">
            <v>3.9072176711361963E-2</v>
          </cell>
          <cell r="K25">
            <v>2.0270198248526557E-2</v>
          </cell>
          <cell r="L25">
            <v>0.19398897876773197</v>
          </cell>
        </row>
        <row r="26">
          <cell r="A26" t="str">
            <v>PL</v>
          </cell>
          <cell r="B26" t="str">
            <v>Phillips</v>
          </cell>
          <cell r="C26">
            <v>0.26748357099954068</v>
          </cell>
          <cell r="D26">
            <v>1.1169383360550168E-2</v>
          </cell>
          <cell r="E26">
            <v>6.7453889134571232E-2</v>
          </cell>
          <cell r="F26">
            <v>0.47892904165022787</v>
          </cell>
          <cell r="G26">
            <v>0</v>
          </cell>
          <cell r="H26">
            <v>7.8967059822402097E-2</v>
          </cell>
          <cell r="I26">
            <v>3.4701991285195709E-2</v>
          </cell>
          <cell r="J26">
            <v>0</v>
          </cell>
          <cell r="K26">
            <v>6.1295063747512264E-2</v>
          </cell>
          <cell r="L26">
            <v>0.17322601739982493</v>
          </cell>
        </row>
        <row r="27">
          <cell r="A27" t="str">
            <v>RA</v>
          </cell>
          <cell r="B27" t="str">
            <v>Rawlins</v>
          </cell>
          <cell r="C27">
            <v>1.8466025207986354E-2</v>
          </cell>
          <cell r="D27">
            <v>0</v>
          </cell>
          <cell r="E27">
            <v>6.6712387030075995E-2</v>
          </cell>
          <cell r="F27">
            <v>0.79258573626166307</v>
          </cell>
          <cell r="G27">
            <v>3.3549577542821188E-2</v>
          </cell>
          <cell r="H27">
            <v>4.0960465023300079E-2</v>
          </cell>
          <cell r="I27">
            <v>0</v>
          </cell>
          <cell r="J27">
            <v>2.7029649413588396E-2</v>
          </cell>
          <cell r="K27">
            <v>2.0696159520564996E-2</v>
          </cell>
          <cell r="L27">
            <v>0.13198452206843286</v>
          </cell>
        </row>
        <row r="28">
          <cell r="A28" t="str">
            <v>RO</v>
          </cell>
          <cell r="B28" t="str">
            <v>Rooks</v>
          </cell>
          <cell r="C28">
            <v>0</v>
          </cell>
          <cell r="D28">
            <v>0</v>
          </cell>
          <cell r="E28">
            <v>0</v>
          </cell>
          <cell r="F28">
            <v>0</v>
          </cell>
          <cell r="G28">
            <v>1</v>
          </cell>
          <cell r="H28">
            <v>0</v>
          </cell>
          <cell r="I28">
            <v>0</v>
          </cell>
          <cell r="J28">
            <v>0</v>
          </cell>
          <cell r="K28">
            <v>0</v>
          </cell>
          <cell r="L28">
            <v>0.17</v>
          </cell>
        </row>
        <row r="29">
          <cell r="A29" t="str">
            <v>RP</v>
          </cell>
          <cell r="B29" t="str">
            <v>Republic</v>
          </cell>
          <cell r="C29">
            <v>0.26082247889149801</v>
          </cell>
          <cell r="D29">
            <v>0</v>
          </cell>
          <cell r="E29">
            <v>0</v>
          </cell>
          <cell r="F29">
            <v>0.73917752110850199</v>
          </cell>
          <cell r="G29">
            <v>0</v>
          </cell>
          <cell r="H29">
            <v>0</v>
          </cell>
          <cell r="I29">
            <v>0</v>
          </cell>
          <cell r="J29">
            <v>0</v>
          </cell>
          <cell r="K29">
            <v>0</v>
          </cell>
          <cell r="L29">
            <v>0.16694804620046963</v>
          </cell>
        </row>
        <row r="30">
          <cell r="A30" t="str">
            <v>SD</v>
          </cell>
          <cell r="B30" t="str">
            <v>Sheridan</v>
          </cell>
          <cell r="C30">
            <v>8.8758410532511905E-3</v>
          </cell>
          <cell r="D30">
            <v>9.4639288488533048E-4</v>
          </cell>
          <cell r="E30">
            <v>0.11704253684856541</v>
          </cell>
          <cell r="F30">
            <v>0.78952780580874149</v>
          </cell>
          <cell r="G30">
            <v>9.1200506682955883E-4</v>
          </cell>
          <cell r="H30">
            <v>6.1722464057901084E-2</v>
          </cell>
          <cell r="I30">
            <v>3.4149970066961097E-3</v>
          </cell>
          <cell r="J30">
            <v>0</v>
          </cell>
          <cell r="K30">
            <v>1.755795727312975E-2</v>
          </cell>
          <cell r="L30">
            <v>0.13023789136033187</v>
          </cell>
        </row>
        <row r="31">
          <cell r="A31" t="str">
            <v>SH</v>
          </cell>
          <cell r="B31" t="str">
            <v>Sherman</v>
          </cell>
          <cell r="C31">
            <v>9.5123589629056583E-3</v>
          </cell>
          <cell r="D31">
            <v>5.8378904097553981E-3</v>
          </cell>
          <cell r="E31">
            <v>7.9779804272255492E-2</v>
          </cell>
          <cell r="F31">
            <v>0.87099966679158891</v>
          </cell>
          <cell r="G31">
            <v>2.4981366939691931E-3</v>
          </cell>
          <cell r="H31">
            <v>2.0352172665838032E-2</v>
          </cell>
          <cell r="I31">
            <v>1.4567497817640426E-3</v>
          </cell>
          <cell r="J31">
            <v>2.050240433593838E-3</v>
          </cell>
          <cell r="K31">
            <v>7.51297998832939E-3</v>
          </cell>
          <cell r="L31">
            <v>0.12611684119914446</v>
          </cell>
        </row>
        <row r="32">
          <cell r="A32" t="str">
            <v>TH</v>
          </cell>
          <cell r="B32" t="str">
            <v>Thomas</v>
          </cell>
          <cell r="C32">
            <v>1.7490528818808807E-3</v>
          </cell>
          <cell r="D32">
            <v>2.6340645260054078E-3</v>
          </cell>
          <cell r="E32">
            <v>7.0131678247746979E-2</v>
          </cell>
          <cell r="F32">
            <v>0.87681398012087675</v>
          </cell>
          <cell r="G32">
            <v>2.1302580939173543E-3</v>
          </cell>
          <cell r="H32">
            <v>1.2726094232309604E-2</v>
          </cell>
          <cell r="I32">
            <v>1.780215684118728E-3</v>
          </cell>
          <cell r="J32">
            <v>3.0045223587350394E-3</v>
          </cell>
          <cell r="K32">
            <v>2.9030133854409279E-2</v>
          </cell>
          <cell r="L32">
            <v>0.12430985933350443</v>
          </cell>
        </row>
        <row r="33">
          <cell r="A33" t="str">
            <v>TR</v>
          </cell>
          <cell r="B33" t="str">
            <v>Trego</v>
          </cell>
          <cell r="C33">
            <v>1.0895680564421872E-2</v>
          </cell>
          <cell r="D33">
            <v>0</v>
          </cell>
          <cell r="E33">
            <v>7.7810250938202333E-2</v>
          </cell>
          <cell r="F33">
            <v>0.69108043881437564</v>
          </cell>
          <cell r="G33">
            <v>1.7170050594577862E-2</v>
          </cell>
          <cell r="H33">
            <v>8.0907626973672014E-2</v>
          </cell>
          <cell r="I33">
            <v>0</v>
          </cell>
          <cell r="J33">
            <v>3.4252863974255303E-2</v>
          </cell>
          <cell r="K33">
            <v>8.7883088140495003E-2</v>
          </cell>
          <cell r="L33">
            <v>0.13366958770692308</v>
          </cell>
        </row>
        <row r="34">
          <cell r="A34" t="str">
            <v>WA</v>
          </cell>
          <cell r="B34" t="str">
            <v>Wallace</v>
          </cell>
          <cell r="C34">
            <v>7.404139604402755E-3</v>
          </cell>
          <cell r="D34">
            <v>0</v>
          </cell>
          <cell r="E34">
            <v>0.31910134112342475</v>
          </cell>
          <cell r="F34">
            <v>0.67349451927217241</v>
          </cell>
          <cell r="G34">
            <v>0</v>
          </cell>
          <cell r="H34">
            <v>0</v>
          </cell>
          <cell r="I34">
            <v>0</v>
          </cell>
          <cell r="J34">
            <v>0</v>
          </cell>
          <cell r="K34">
            <v>0</v>
          </cell>
          <cell r="L34">
            <v>0.13728781218496375</v>
          </cell>
        </row>
      </sheetData>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ocumentation"/>
      <sheetName val="refs"/>
      <sheetName val="almena_pds"/>
      <sheetName val="summary_2009"/>
      <sheetName val="metered"/>
      <sheetName val="Net_Ac_Auth_Irr"/>
      <sheetName val="rech"/>
      <sheetName val="pu_pd_dist_gt_5mi"/>
      <sheetName val="Rptd_GW_Irr_Use_2009"/>
      <sheetName val="Rptd_SW_Irr_Use_2009"/>
      <sheetName val="sw_cbcu_for_accounting_2009"/>
      <sheetName val="Almena_Rptd_Use_2009"/>
      <sheetName val="Non_Irr_Use_By_Gp_2009"/>
      <sheetName val="Non_gwIrr_Use_ge_50AF_2009"/>
      <sheetName val="Non_Irr_SW_Use_2009"/>
      <sheetName val="Non_Irr_Use_2009"/>
      <sheetName val="coords_Rptd_GW_Irr_Use_2009"/>
      <sheetName val="coords_Rptd_SW_Irr_Use_2009"/>
      <sheetName val="coords_Non_Irr_Use_2009"/>
      <sheetName val="Rptd_GW_Irr_Use_2009_outside"/>
      <sheetName val="Authacres"/>
      <sheetName val="authacres2009.out"/>
      <sheetName val="Rptd_GW_Irr_Use_2009_error_chks"/>
      <sheetName val="pumprech2009"/>
      <sheetName val="2009mi"/>
      <sheetName val="swrech2009"/>
    </sheetNames>
    <sheetDataSet>
      <sheetData sheetId="0"/>
      <sheetData sheetId="1"/>
      <sheetData sheetId="2"/>
      <sheetData sheetId="3"/>
      <sheetData sheetId="4"/>
      <sheetData sheetId="5"/>
      <sheetData sheetId="6">
        <row r="5">
          <cell r="A5">
            <v>1</v>
          </cell>
          <cell r="B5" t="str">
            <v>Gravity</v>
          </cell>
          <cell r="C5">
            <v>0.3</v>
          </cell>
        </row>
        <row r="6">
          <cell r="A6">
            <v>2</v>
          </cell>
          <cell r="B6" t="str">
            <v>Drip</v>
          </cell>
          <cell r="C6">
            <v>0</v>
          </cell>
        </row>
        <row r="7">
          <cell r="A7">
            <v>3</v>
          </cell>
          <cell r="B7" t="str">
            <v>Center Pivot w/o drops</v>
          </cell>
          <cell r="C7">
            <v>0.17</v>
          </cell>
        </row>
        <row r="8">
          <cell r="A8">
            <v>4</v>
          </cell>
          <cell r="B8" t="str">
            <v>Center Pivot w drops</v>
          </cell>
          <cell r="C8">
            <v>0.12</v>
          </cell>
        </row>
        <row r="9">
          <cell r="A9">
            <v>5</v>
          </cell>
          <cell r="B9" t="str">
            <v>Other Sprinklers</v>
          </cell>
          <cell r="C9">
            <v>0.17</v>
          </cell>
        </row>
        <row r="10">
          <cell r="A10">
            <v>6</v>
          </cell>
          <cell r="B10" t="str">
            <v>Other</v>
          </cell>
          <cell r="C10">
            <v>0.17</v>
          </cell>
        </row>
        <row r="11">
          <cell r="A11">
            <v>7</v>
          </cell>
          <cell r="B11" t="str">
            <v>Drip &amp; other</v>
          </cell>
          <cell r="C11">
            <v>0</v>
          </cell>
        </row>
        <row r="12">
          <cell r="A12">
            <v>8</v>
          </cell>
          <cell r="B12" t="str">
            <v>Other</v>
          </cell>
          <cell r="C12">
            <v>0.17</v>
          </cell>
        </row>
      </sheetData>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41"/>
  <sheetViews>
    <sheetView tabSelected="1" workbookViewId="0">
      <selection activeCell="B9" sqref="B9"/>
    </sheetView>
  </sheetViews>
  <sheetFormatPr defaultRowHeight="14.4" x14ac:dyDescent="0.3"/>
  <cols>
    <col min="1" max="1" width="13.5546875" customWidth="1"/>
    <col min="2" max="2" width="10" customWidth="1"/>
    <col min="3" max="3" width="12" customWidth="1"/>
    <col min="4" max="4" width="10.88671875" customWidth="1"/>
    <col min="5" max="5" width="11.109375" customWidth="1"/>
    <col min="6" max="6" width="11.33203125" customWidth="1"/>
    <col min="7" max="7" width="9.6640625" customWidth="1"/>
    <col min="8" max="8" width="10.6640625" customWidth="1"/>
    <col min="9" max="9" width="13.88671875" customWidth="1"/>
    <col min="10" max="10" width="10.6640625" customWidth="1"/>
    <col min="11" max="11" width="11.109375" customWidth="1"/>
  </cols>
  <sheetData>
    <row r="1" spans="1:11" x14ac:dyDescent="0.3">
      <c r="A1" s="26">
        <v>2024</v>
      </c>
      <c r="B1" s="1"/>
    </row>
    <row r="2" spans="1:11" x14ac:dyDescent="0.3">
      <c r="A2" s="2" t="s">
        <v>0</v>
      </c>
    </row>
    <row r="4" spans="1:11" x14ac:dyDescent="0.3">
      <c r="A4" s="3" t="s">
        <v>1</v>
      </c>
      <c r="B4" s="4" t="s">
        <v>2</v>
      </c>
      <c r="C4" s="4" t="s">
        <v>3</v>
      </c>
      <c r="D4" s="4" t="s">
        <v>4</v>
      </c>
      <c r="E4" s="4" t="s">
        <v>5</v>
      </c>
      <c r="F4" s="4" t="s">
        <v>6</v>
      </c>
      <c r="G4" s="4" t="s">
        <v>7</v>
      </c>
      <c r="H4" s="4" t="s">
        <v>8</v>
      </c>
      <c r="I4" s="4" t="s">
        <v>9</v>
      </c>
      <c r="J4" s="4" t="s">
        <v>10</v>
      </c>
      <c r="K4" s="5" t="s">
        <v>11</v>
      </c>
    </row>
    <row r="5" spans="1:11" x14ac:dyDescent="0.3">
      <c r="A5" s="6" t="s">
        <v>12</v>
      </c>
      <c r="B5" s="7" t="s">
        <v>13</v>
      </c>
      <c r="C5" s="7" t="s">
        <v>14</v>
      </c>
      <c r="D5" s="7" t="s">
        <v>15</v>
      </c>
      <c r="E5" s="7" t="s">
        <v>16</v>
      </c>
      <c r="F5" s="7" t="s">
        <v>17</v>
      </c>
      <c r="G5" s="7" t="s">
        <v>18</v>
      </c>
      <c r="H5" s="7" t="s">
        <v>19</v>
      </c>
      <c r="I5" t="s">
        <v>20</v>
      </c>
      <c r="J5" s="7" t="s">
        <v>21</v>
      </c>
      <c r="K5" s="8" t="s">
        <v>22</v>
      </c>
    </row>
    <row r="6" spans="1:11" x14ac:dyDescent="0.3">
      <c r="A6" s="9"/>
      <c r="B6" t="s">
        <v>23</v>
      </c>
      <c r="C6" t="s">
        <v>24</v>
      </c>
      <c r="D6" t="s">
        <v>25</v>
      </c>
      <c r="F6" t="s">
        <v>18</v>
      </c>
      <c r="H6" t="s">
        <v>26</v>
      </c>
      <c r="I6" t="s">
        <v>27</v>
      </c>
      <c r="J6" t="s">
        <v>28</v>
      </c>
      <c r="K6" s="10" t="s">
        <v>29</v>
      </c>
    </row>
    <row r="7" spans="1:11" x14ac:dyDescent="0.3">
      <c r="A7" s="9"/>
      <c r="F7" t="s">
        <v>30</v>
      </c>
      <c r="I7" t="s">
        <v>31</v>
      </c>
      <c r="J7" t="s">
        <v>32</v>
      </c>
      <c r="K7" s="10" t="s">
        <v>12</v>
      </c>
    </row>
    <row r="8" spans="1:11" x14ac:dyDescent="0.3">
      <c r="A8" s="9"/>
      <c r="I8" t="s">
        <v>33</v>
      </c>
      <c r="J8" t="s">
        <v>34</v>
      </c>
      <c r="K8" s="10" t="s">
        <v>23</v>
      </c>
    </row>
    <row r="9" spans="1:11" x14ac:dyDescent="0.3">
      <c r="A9" s="9"/>
      <c r="I9" t="s">
        <v>35</v>
      </c>
      <c r="J9" t="s">
        <v>36</v>
      </c>
      <c r="K9" s="10"/>
    </row>
    <row r="10" spans="1:11" x14ac:dyDescent="0.3">
      <c r="A10" s="6" t="s">
        <v>37</v>
      </c>
      <c r="B10" s="7" t="s">
        <v>38</v>
      </c>
      <c r="C10" s="7" t="s">
        <v>39</v>
      </c>
      <c r="D10" s="7" t="s">
        <v>40</v>
      </c>
      <c r="E10" s="7" t="s">
        <v>41</v>
      </c>
      <c r="F10" s="7" t="s">
        <v>42</v>
      </c>
      <c r="G10" s="7" t="s">
        <v>43</v>
      </c>
      <c r="H10" s="7" t="s">
        <v>44</v>
      </c>
      <c r="I10" s="7" t="s">
        <v>45</v>
      </c>
      <c r="J10" s="7" t="s">
        <v>46</v>
      </c>
      <c r="K10" s="11" t="s">
        <v>47</v>
      </c>
    </row>
    <row r="11" spans="1:11" x14ac:dyDescent="0.3">
      <c r="A11" s="9"/>
      <c r="B11" t="s">
        <v>23</v>
      </c>
      <c r="C11" t="s">
        <v>48</v>
      </c>
      <c r="D11" t="s">
        <v>49</v>
      </c>
      <c r="F11" t="s">
        <v>50</v>
      </c>
      <c r="G11" t="s">
        <v>6</v>
      </c>
      <c r="H11" t="s">
        <v>7</v>
      </c>
      <c r="I11" t="s">
        <v>51</v>
      </c>
      <c r="J11" t="s">
        <v>9</v>
      </c>
      <c r="K11" s="10"/>
    </row>
    <row r="12" spans="1:11" x14ac:dyDescent="0.3">
      <c r="A12" s="9"/>
      <c r="C12" t="s">
        <v>52</v>
      </c>
      <c r="D12" t="s">
        <v>53</v>
      </c>
      <c r="F12" t="s">
        <v>54</v>
      </c>
      <c r="K12" s="10"/>
    </row>
    <row r="13" spans="1:11" x14ac:dyDescent="0.3">
      <c r="A13" s="9"/>
      <c r="F13" t="s">
        <v>55</v>
      </c>
      <c r="K13" s="10"/>
    </row>
    <row r="14" spans="1:11" x14ac:dyDescent="0.3">
      <c r="A14" s="9"/>
      <c r="F14" t="s">
        <v>56</v>
      </c>
      <c r="K14" s="10"/>
    </row>
    <row r="15" spans="1:11" x14ac:dyDescent="0.3">
      <c r="A15" s="9"/>
      <c r="F15" t="s">
        <v>57</v>
      </c>
      <c r="K15" s="10"/>
    </row>
    <row r="16" spans="1:11" x14ac:dyDescent="0.3">
      <c r="A16" s="12" t="s">
        <v>58</v>
      </c>
      <c r="B16" s="13">
        <v>100</v>
      </c>
      <c r="C16" s="13">
        <v>5</v>
      </c>
      <c r="D16" s="13">
        <v>60</v>
      </c>
      <c r="E16" s="13">
        <f>B16-D16</f>
        <v>40</v>
      </c>
      <c r="F16" s="14">
        <v>0.3</v>
      </c>
      <c r="G16" s="13">
        <f t="shared" ref="G16:G27" si="0">D16*F16</f>
        <v>18</v>
      </c>
      <c r="H16" s="13">
        <f t="shared" ref="H16:H27" si="1">E16+G16</f>
        <v>58</v>
      </c>
      <c r="I16" s="14">
        <v>0.82</v>
      </c>
      <c r="J16" s="13">
        <f t="shared" ref="J16:J27" si="2">H16*I16</f>
        <v>47.559999999999995</v>
      </c>
      <c r="K16" s="14">
        <f>J16/B16</f>
        <v>0.47559999999999997</v>
      </c>
    </row>
    <row r="17" spans="1:11" x14ac:dyDescent="0.3">
      <c r="A17" s="15" t="s">
        <v>59</v>
      </c>
      <c r="B17" s="22">
        <v>0</v>
      </c>
      <c r="C17" s="23"/>
      <c r="D17" s="22">
        <v>0</v>
      </c>
      <c r="E17" s="16">
        <f>B17-D17</f>
        <v>0</v>
      </c>
      <c r="F17" s="17">
        <v>0.3</v>
      </c>
      <c r="G17" s="16">
        <f>D17*F17</f>
        <v>0</v>
      </c>
      <c r="H17" s="16">
        <f>E17+G17</f>
        <v>0</v>
      </c>
      <c r="I17" s="17">
        <v>0.82</v>
      </c>
      <c r="J17" s="16">
        <f>H17*I17</f>
        <v>0</v>
      </c>
      <c r="K17" s="17">
        <f t="shared" ref="K17:K27" si="3">IF(B17&gt;0, J17/B17, 1)</f>
        <v>1</v>
      </c>
    </row>
    <row r="18" spans="1:11" ht="27.75" customHeight="1" x14ac:dyDescent="0.3">
      <c r="A18" s="15" t="s">
        <v>60</v>
      </c>
      <c r="B18" s="24">
        <v>0</v>
      </c>
      <c r="C18" s="23"/>
      <c r="D18" s="24">
        <v>0</v>
      </c>
      <c r="E18" s="16">
        <f t="shared" ref="E18:E26" si="4">B18-D18</f>
        <v>0</v>
      </c>
      <c r="F18" s="17">
        <v>0.3</v>
      </c>
      <c r="G18" s="16">
        <f t="shared" si="0"/>
        <v>0</v>
      </c>
      <c r="H18" s="16">
        <f t="shared" si="1"/>
        <v>0</v>
      </c>
      <c r="I18" s="17">
        <v>0.82</v>
      </c>
      <c r="J18" s="16">
        <f t="shared" si="2"/>
        <v>0</v>
      </c>
      <c r="K18" s="17">
        <f t="shared" si="3"/>
        <v>1</v>
      </c>
    </row>
    <row r="19" spans="1:11" ht="28.8" x14ac:dyDescent="0.3">
      <c r="A19" s="15" t="s">
        <v>61</v>
      </c>
      <c r="B19" s="24">
        <v>14686</v>
      </c>
      <c r="C19" s="23"/>
      <c r="D19" s="24">
        <v>6298.3</v>
      </c>
      <c r="E19" s="16">
        <f t="shared" si="4"/>
        <v>8387.7000000000007</v>
      </c>
      <c r="F19" s="17">
        <v>0.3</v>
      </c>
      <c r="G19" s="16">
        <f t="shared" si="0"/>
        <v>1889.49</v>
      </c>
      <c r="H19" s="16">
        <f t="shared" si="1"/>
        <v>10277.19</v>
      </c>
      <c r="I19" s="17">
        <v>0.82</v>
      </c>
      <c r="J19" s="16">
        <f t="shared" si="2"/>
        <v>8427.2957999999999</v>
      </c>
      <c r="K19" s="17">
        <f t="shared" si="3"/>
        <v>0.57383193517635844</v>
      </c>
    </row>
    <row r="20" spans="1:11" x14ac:dyDescent="0.3">
      <c r="A20" s="15" t="s">
        <v>62</v>
      </c>
      <c r="B20" s="24">
        <v>4269</v>
      </c>
      <c r="C20" s="23"/>
      <c r="D20" s="24">
        <v>1180</v>
      </c>
      <c r="E20" s="16">
        <f t="shared" si="4"/>
        <v>3089</v>
      </c>
      <c r="F20" s="17">
        <v>0.3</v>
      </c>
      <c r="G20" s="16">
        <f t="shared" si="0"/>
        <v>354</v>
      </c>
      <c r="H20" s="16">
        <f t="shared" si="1"/>
        <v>3443</v>
      </c>
      <c r="I20" s="17">
        <v>0.82</v>
      </c>
      <c r="J20" s="16">
        <f t="shared" si="2"/>
        <v>2823.2599999999998</v>
      </c>
      <c r="K20" s="17">
        <f t="shared" si="3"/>
        <v>0.66133989224642764</v>
      </c>
    </row>
    <row r="21" spans="1:11" x14ac:dyDescent="0.3">
      <c r="A21" s="15" t="s">
        <v>63</v>
      </c>
      <c r="B21" s="24">
        <v>6863</v>
      </c>
      <c r="C21" s="23"/>
      <c r="D21" s="24">
        <v>1955.77</v>
      </c>
      <c r="E21" s="16">
        <f t="shared" si="4"/>
        <v>4907.2299999999996</v>
      </c>
      <c r="F21" s="17">
        <v>0.3</v>
      </c>
      <c r="G21" s="16">
        <f t="shared" si="0"/>
        <v>586.73099999999999</v>
      </c>
      <c r="H21" s="16">
        <f t="shared" si="1"/>
        <v>5493.9609999999993</v>
      </c>
      <c r="I21" s="17">
        <v>0.82</v>
      </c>
      <c r="J21" s="16">
        <f t="shared" si="2"/>
        <v>4505.0480199999993</v>
      </c>
      <c r="K21" s="17">
        <f t="shared" si="3"/>
        <v>0.65642547282529495</v>
      </c>
    </row>
    <row r="22" spans="1:11" x14ac:dyDescent="0.3">
      <c r="A22" s="15" t="s">
        <v>64</v>
      </c>
      <c r="B22" s="24">
        <v>23195</v>
      </c>
      <c r="C22" s="23"/>
      <c r="D22" s="24">
        <v>10811.800000000001</v>
      </c>
      <c r="E22" s="16">
        <f t="shared" si="4"/>
        <v>12383.199999999999</v>
      </c>
      <c r="F22" s="17">
        <v>0.3</v>
      </c>
      <c r="G22" s="16">
        <f t="shared" si="0"/>
        <v>3243.5400000000004</v>
      </c>
      <c r="H22" s="16">
        <f t="shared" si="1"/>
        <v>15626.74</v>
      </c>
      <c r="I22" s="17">
        <v>0.82</v>
      </c>
      <c r="J22" s="16">
        <f t="shared" si="2"/>
        <v>12813.926799999999</v>
      </c>
      <c r="K22" s="17">
        <f t="shared" si="3"/>
        <v>0.55244349213192501</v>
      </c>
    </row>
    <row r="23" spans="1:11" x14ac:dyDescent="0.3">
      <c r="A23" s="15" t="s">
        <v>65</v>
      </c>
      <c r="B23" s="24">
        <v>1038</v>
      </c>
      <c r="C23" s="23"/>
      <c r="D23" s="24">
        <v>590</v>
      </c>
      <c r="E23" s="16">
        <f t="shared" si="4"/>
        <v>448</v>
      </c>
      <c r="F23" s="17">
        <v>0.35</v>
      </c>
      <c r="G23" s="16">
        <f t="shared" si="0"/>
        <v>206.5</v>
      </c>
      <c r="H23" s="16">
        <f t="shared" si="1"/>
        <v>654.5</v>
      </c>
      <c r="I23" s="17">
        <v>0.82</v>
      </c>
      <c r="J23" s="16">
        <f t="shared" si="2"/>
        <v>536.68999999999994</v>
      </c>
      <c r="K23" s="17">
        <f t="shared" si="3"/>
        <v>0.51704238921001922</v>
      </c>
    </row>
    <row r="24" spans="1:11" x14ac:dyDescent="0.3">
      <c r="A24" s="15" t="s">
        <v>66</v>
      </c>
      <c r="B24" s="24">
        <v>19075</v>
      </c>
      <c r="C24" s="23"/>
      <c r="D24" s="24">
        <v>6422</v>
      </c>
      <c r="E24" s="16">
        <f t="shared" si="4"/>
        <v>12653</v>
      </c>
      <c r="F24" s="17">
        <v>0.35</v>
      </c>
      <c r="G24" s="16">
        <f t="shared" si="0"/>
        <v>2247.6999999999998</v>
      </c>
      <c r="H24" s="16">
        <f t="shared" si="1"/>
        <v>14900.7</v>
      </c>
      <c r="I24" s="17">
        <v>0.82</v>
      </c>
      <c r="J24" s="16">
        <f t="shared" si="2"/>
        <v>12218.574000000001</v>
      </c>
      <c r="K24" s="17">
        <f t="shared" si="3"/>
        <v>0.64055433813892537</v>
      </c>
    </row>
    <row r="25" spans="1:11" ht="15.75" customHeight="1" x14ac:dyDescent="0.3">
      <c r="A25" s="15" t="s">
        <v>67</v>
      </c>
      <c r="B25" s="24">
        <v>1550</v>
      </c>
      <c r="C25" s="23"/>
      <c r="D25" s="24">
        <v>1271</v>
      </c>
      <c r="E25" s="16">
        <f t="shared" si="4"/>
        <v>279</v>
      </c>
      <c r="F25" s="17">
        <v>0.35</v>
      </c>
      <c r="G25" s="16">
        <f t="shared" si="0"/>
        <v>444.84999999999997</v>
      </c>
      <c r="H25" s="16">
        <f t="shared" si="1"/>
        <v>723.84999999999991</v>
      </c>
      <c r="I25" s="17">
        <v>0.82</v>
      </c>
      <c r="J25" s="16">
        <f t="shared" si="2"/>
        <v>593.5569999999999</v>
      </c>
      <c r="K25" s="17">
        <f t="shared" si="3"/>
        <v>0.38293999999999995</v>
      </c>
    </row>
    <row r="26" spans="1:11" x14ac:dyDescent="0.3">
      <c r="A26" s="18" t="s">
        <v>68</v>
      </c>
      <c r="B26" s="24">
        <v>2343</v>
      </c>
      <c r="C26" s="23"/>
      <c r="D26" s="24">
        <v>1058</v>
      </c>
      <c r="E26" s="19">
        <f t="shared" si="4"/>
        <v>1285</v>
      </c>
      <c r="F26" s="20">
        <v>0.3</v>
      </c>
      <c r="G26" s="19">
        <f t="shared" si="0"/>
        <v>317.39999999999998</v>
      </c>
      <c r="H26" s="19">
        <f t="shared" si="1"/>
        <v>1602.4</v>
      </c>
      <c r="I26" s="20">
        <v>0.82</v>
      </c>
      <c r="J26" s="19">
        <f t="shared" si="2"/>
        <v>1313.9680000000001</v>
      </c>
      <c r="K26" s="20">
        <f t="shared" si="3"/>
        <v>0.56080580452411444</v>
      </c>
    </row>
    <row r="27" spans="1:11" x14ac:dyDescent="0.3">
      <c r="A27" s="15" t="s">
        <v>69</v>
      </c>
      <c r="B27" s="24">
        <v>9450</v>
      </c>
      <c r="C27" s="23"/>
      <c r="D27" s="24">
        <v>2336</v>
      </c>
      <c r="E27" s="16">
        <f>B27-D27</f>
        <v>7114</v>
      </c>
      <c r="F27" s="17">
        <v>0.31</v>
      </c>
      <c r="G27" s="16">
        <f t="shared" si="0"/>
        <v>724.16</v>
      </c>
      <c r="H27" s="16">
        <f t="shared" si="1"/>
        <v>7838.16</v>
      </c>
      <c r="I27" s="17">
        <v>0.82</v>
      </c>
      <c r="J27" s="16">
        <f t="shared" si="2"/>
        <v>6427.2911999999997</v>
      </c>
      <c r="K27" s="17">
        <f t="shared" si="3"/>
        <v>0.68013663492063492</v>
      </c>
    </row>
    <row r="28" spans="1:11" ht="28.8" x14ac:dyDescent="0.3">
      <c r="A28" s="15" t="s">
        <v>70</v>
      </c>
      <c r="B28" s="24">
        <v>1715</v>
      </c>
      <c r="C28" s="23"/>
      <c r="D28" s="24">
        <v>1484</v>
      </c>
      <c r="E28" s="16">
        <f>B28-D28</f>
        <v>231</v>
      </c>
      <c r="F28" s="17">
        <v>0.23</v>
      </c>
      <c r="G28" s="16">
        <f>D28*F28</f>
        <v>341.32</v>
      </c>
      <c r="H28" s="16">
        <f>E28+G28</f>
        <v>572.31999999999994</v>
      </c>
      <c r="I28" s="17">
        <v>0.82</v>
      </c>
      <c r="J28" s="16">
        <f>H28*I28</f>
        <v>469.30239999999992</v>
      </c>
      <c r="K28" s="17">
        <f>IF(B28&gt;0, J28/B28, 1)</f>
        <v>0.27364571428571421</v>
      </c>
    </row>
    <row r="29" spans="1:11" ht="43.2" x14ac:dyDescent="0.3">
      <c r="A29" s="15" t="s">
        <v>71</v>
      </c>
      <c r="B29" s="24">
        <v>20830</v>
      </c>
      <c r="C29" s="23"/>
      <c r="D29" s="24">
        <v>11799</v>
      </c>
      <c r="E29" s="16">
        <f>B29-D29</f>
        <v>9031</v>
      </c>
      <c r="F29" s="17">
        <v>0.23</v>
      </c>
      <c r="G29" s="16">
        <f>D29*F29</f>
        <v>2713.77</v>
      </c>
      <c r="H29" s="16">
        <f>E29+G29</f>
        <v>11744.77</v>
      </c>
      <c r="I29" s="17">
        <v>0.82</v>
      </c>
      <c r="J29" s="16">
        <f>H29*I29</f>
        <v>9630.7114000000001</v>
      </c>
      <c r="K29" s="17">
        <f>IF(B29&gt;0, J29/B29, 1)</f>
        <v>0.46234812289966393</v>
      </c>
    </row>
    <row r="30" spans="1:11" ht="43.2" x14ac:dyDescent="0.3">
      <c r="A30" s="15" t="s">
        <v>72</v>
      </c>
      <c r="B30" s="24">
        <v>42039</v>
      </c>
      <c r="C30" s="23"/>
      <c r="D30" s="24">
        <v>28811</v>
      </c>
      <c r="E30" s="16">
        <f>B30-D30</f>
        <v>13228</v>
      </c>
      <c r="F30" s="17">
        <v>0.23</v>
      </c>
      <c r="G30" s="16">
        <f>D30*F30</f>
        <v>6626.5300000000007</v>
      </c>
      <c r="H30" s="16">
        <f>E30+G30</f>
        <v>19854.53</v>
      </c>
      <c r="I30" s="17">
        <v>0.82</v>
      </c>
      <c r="J30" s="16">
        <f>H30*I30</f>
        <v>16280.714599999998</v>
      </c>
      <c r="K30" s="17">
        <f>IF(B30&gt;0, J30/B30, 1)</f>
        <v>0.38727644806013456</v>
      </c>
    </row>
    <row r="32" spans="1:11" ht="28.8" x14ac:dyDescent="0.3">
      <c r="A32" s="21" t="s">
        <v>73</v>
      </c>
      <c r="B32" s="21"/>
      <c r="C32" s="21"/>
      <c r="D32" s="21"/>
      <c r="E32" s="21"/>
      <c r="F32" s="21"/>
      <c r="G32" s="21"/>
      <c r="H32" s="21"/>
      <c r="I32" s="21"/>
      <c r="J32" s="21"/>
      <c r="K32" s="21"/>
    </row>
    <row r="35" spans="1:3" x14ac:dyDescent="0.3">
      <c r="A35" t="s">
        <v>74</v>
      </c>
    </row>
    <row r="37" spans="1:3" x14ac:dyDescent="0.3">
      <c r="A37" t="s">
        <v>75</v>
      </c>
      <c r="C37" t="s">
        <v>76</v>
      </c>
    </row>
    <row r="38" spans="1:3" x14ac:dyDescent="0.3">
      <c r="A38" t="s">
        <v>77</v>
      </c>
      <c r="C38" t="s">
        <v>78</v>
      </c>
    </row>
    <row r="39" spans="1:3" x14ac:dyDescent="0.3">
      <c r="A39" t="s">
        <v>79</v>
      </c>
      <c r="C39" t="s">
        <v>83</v>
      </c>
    </row>
    <row r="40" spans="1:3" x14ac:dyDescent="0.3">
      <c r="A40" t="s">
        <v>80</v>
      </c>
      <c r="C40" s="25" t="s">
        <v>84</v>
      </c>
    </row>
    <row r="41" spans="1:3" x14ac:dyDescent="0.3">
      <c r="A41" t="s">
        <v>81</v>
      </c>
      <c r="C41" t="s">
        <v>82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Attachment7</vt:lpstr>
    </vt:vector>
  </TitlesOfParts>
  <Company>Kansas Department of Agriculture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hcao</dc:creator>
  <cp:lastModifiedBy>Cao, Hongsheng [KDA]</cp:lastModifiedBy>
  <dcterms:created xsi:type="dcterms:W3CDTF">2009-04-02T20:20:41Z</dcterms:created>
  <dcterms:modified xsi:type="dcterms:W3CDTF">2025-04-01T15:32:42Z</dcterms:modified>
</cp:coreProperties>
</file>