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tndnrnas01.stone.ne.gov\share\WaterPlanning\Republican\Projects\RRCAAnnualUpdate\2021\WorkingFolders\C_Accounting\e_SmallPumpersNFCanals\"/>
    </mc:Choice>
  </mc:AlternateContent>
  <xr:revisionPtr revIDLastSave="0" documentId="13_ncr:1_{452B8413-FFD5-40D4-B405-B104CA650417}" xr6:coauthVersionLast="47" xr6:coauthVersionMax="47" xr10:uidLastSave="{00000000-0000-0000-0000-000000000000}"/>
  <bookViews>
    <workbookView xWindow="-120" yWindow="-120" windowWidth="29040" windowHeight="15840" activeTab="1" xr2:uid="{A19263E4-8ECC-41E0-8B3A-8D8AE47F093E}"/>
  </bookViews>
  <sheets>
    <sheet name="Sheet1" sheetId="1" r:id="rId1"/>
    <sheet name="BySubbasin" sheetId="2" r:id="rId2"/>
  </sheets>
  <definedNames>
    <definedName name="_xlnm._FilterDatabase" localSheetId="0" hidden="1">Sheet1!$1:$1</definedName>
  </definedNames>
  <calcPr calcId="191029"/>
  <pivotCaches>
    <pivotCache cacheId="14" r:id="rId3"/>
    <pivotCache cacheId="17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3" i="1" l="1"/>
  <c r="J33" i="1"/>
  <c r="I34" i="1"/>
  <c r="J34" i="1"/>
  <c r="I25" i="1"/>
  <c r="J25" i="1"/>
  <c r="I26" i="1"/>
  <c r="J26" i="1"/>
  <c r="I18" i="1"/>
  <c r="J18" i="1"/>
  <c r="I15" i="1"/>
  <c r="J15" i="1"/>
  <c r="I16" i="1"/>
  <c r="J16" i="1"/>
  <c r="J8" i="1"/>
  <c r="J4" i="1"/>
  <c r="J5" i="1"/>
  <c r="J6" i="1"/>
  <c r="J63" i="1"/>
  <c r="J64" i="1"/>
  <c r="I64" i="1"/>
  <c r="J59" i="1"/>
  <c r="J60" i="1"/>
  <c r="I61" i="1"/>
  <c r="I62" i="1"/>
  <c r="I63" i="1"/>
  <c r="I59" i="1"/>
  <c r="I60" i="1"/>
  <c r="I8" i="1"/>
  <c r="I7" i="1"/>
  <c r="I4" i="1"/>
  <c r="I5" i="1"/>
  <c r="I6" i="1"/>
  <c r="J2" i="1"/>
  <c r="J3" i="1"/>
  <c r="J7" i="1"/>
  <c r="J9" i="1"/>
  <c r="J10" i="1"/>
  <c r="J11" i="1"/>
  <c r="J12" i="1"/>
  <c r="J13" i="1"/>
  <c r="J14" i="1"/>
  <c r="J17" i="1"/>
  <c r="J19" i="1"/>
  <c r="J20" i="1"/>
  <c r="J21" i="1"/>
  <c r="J22" i="1"/>
  <c r="J23" i="1"/>
  <c r="J24" i="1"/>
  <c r="J27" i="1"/>
  <c r="J28" i="1"/>
  <c r="J29" i="1"/>
  <c r="J30" i="1"/>
  <c r="J31" i="1"/>
  <c r="J32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61" i="1"/>
  <c r="J62" i="1"/>
  <c r="I2" i="1"/>
  <c r="I3" i="1"/>
  <c r="I9" i="1"/>
  <c r="I10" i="1"/>
  <c r="I11" i="1"/>
  <c r="I12" i="1"/>
  <c r="I13" i="1"/>
  <c r="I14" i="1"/>
  <c r="I17" i="1"/>
  <c r="I19" i="1"/>
  <c r="I20" i="1"/>
  <c r="I21" i="1"/>
  <c r="I22" i="1"/>
  <c r="I23" i="1"/>
  <c r="I24" i="1"/>
  <c r="I27" i="1"/>
  <c r="I28" i="1"/>
  <c r="I29" i="1"/>
  <c r="I30" i="1"/>
  <c r="I31" i="1"/>
  <c r="I32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</calcChain>
</file>

<file path=xl/sharedStrings.xml><?xml version="1.0" encoding="utf-8"?>
<sst xmlns="http://schemas.openxmlformats.org/spreadsheetml/2006/main" count="313" uniqueCount="43">
  <si>
    <t>RightID</t>
  </si>
  <si>
    <t>AppPre</t>
  </si>
  <si>
    <t>AppNum</t>
  </si>
  <si>
    <t>CarrierA</t>
  </si>
  <si>
    <t>Source</t>
  </si>
  <si>
    <t>D</t>
  </si>
  <si>
    <t>Crews Canal</t>
  </si>
  <si>
    <t>Republican River</t>
  </si>
  <si>
    <t>A</t>
  </si>
  <si>
    <t>Crews Ditch No. 2</t>
  </si>
  <si>
    <t>Allen &amp; Larned Ditch</t>
  </si>
  <si>
    <t>Buffalo Creek</t>
  </si>
  <si>
    <t>Parks Ditch</t>
  </si>
  <si>
    <t>Pump</t>
  </si>
  <si>
    <t>Fox Creek</t>
  </si>
  <si>
    <t>Medicine Creek</t>
  </si>
  <si>
    <t>Prairie Dog Creek</t>
  </si>
  <si>
    <t>Center Creek</t>
  </si>
  <si>
    <t>South Reservoir Sullivan</t>
  </si>
  <si>
    <t>Rock Creek</t>
  </si>
  <si>
    <t>Elm Creek</t>
  </si>
  <si>
    <t>Blakely Creek, Trib. To</t>
  </si>
  <si>
    <t>Delivery_acft</t>
  </si>
  <si>
    <t>Canal_ID</t>
  </si>
  <si>
    <t>Canal_Depth</t>
  </si>
  <si>
    <t>IrrigatedAcres</t>
  </si>
  <si>
    <t>Return flow(acft)</t>
  </si>
  <si>
    <t>CBCU (acft)</t>
  </si>
  <si>
    <t>Republican River - Above</t>
  </si>
  <si>
    <t>Subbasin</t>
  </si>
  <si>
    <t>Medicine Creek - Above</t>
  </si>
  <si>
    <t>Medicine Creek - Below</t>
  </si>
  <si>
    <t>Republican River - Below</t>
  </si>
  <si>
    <t>Muddy Creek</t>
  </si>
  <si>
    <t>Red Willow Creek</t>
  </si>
  <si>
    <t>Lueking Canal</t>
  </si>
  <si>
    <t>Lueking Reservoir</t>
  </si>
  <si>
    <t>Turkey Creek</t>
  </si>
  <si>
    <t>Republican River, Trib. To</t>
  </si>
  <si>
    <t>Small Pumpers</t>
  </si>
  <si>
    <t>Row Labels</t>
  </si>
  <si>
    <t>Grand Total</t>
  </si>
  <si>
    <t>Sum of Delivery_acft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</si>
</sst>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2">
    <xf numFmtId="0" fontId="0" fillId="0" borderId="0" xfId="0"/>
    <xf numFmtId="0" fontId="2" fillId="0" borderId="0" xfId="2" applyFont="1" applyFill="1" applyAlignment="1">
      <alignment horizontal="center"/>
    </xf>
    <xf numFmtId="0" fontId="0" fillId="0" borderId="0" xfId="0" applyFill="1"/>
    <xf numFmtId="0" fontId="2" fillId="0" borderId="0" xfId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0" fillId="0" borderId="0" xfId="0" applyFill="1" applyBorder="1"/>
    <xf numFmtId="0" fontId="3" fillId="0" borderId="0" xfId="0" applyFont="1" applyFill="1"/>
    <xf numFmtId="0" fontId="4" fillId="0" borderId="0" xfId="1" applyFont="1" applyFill="1" applyAlignment="1">
      <alignment horizontal="right" wrapText="1"/>
    </xf>
    <xf numFmtId="0" fontId="4" fillId="0" borderId="1" xfId="1" applyFont="1" applyFill="1" applyBorder="1" applyAlignment="1">
      <alignment horizontal="right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3">
    <cellStyle name="Normal" xfId="0" builtinId="0"/>
    <cellStyle name="Normal_Sheet1" xfId="2" xr:uid="{26153837-0F41-4B66-A3C1-DFF2C95A60B2}"/>
    <cellStyle name="Normal_Sheet2" xfId="1" xr:uid="{BB2F0EF8-3DA3-407F-973C-649F2D6302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urgert, Kari" refreshedDate="44655.631525462966" createdVersion="7" refreshedVersion="7" minRefreshableVersion="3" recordCount="63" xr:uid="{597AA15C-18C8-48BB-A621-3F743C29364B}">
  <cacheSource type="worksheet">
    <worksheetSource ref="A1:L64" sheet="Sheet1"/>
  </cacheSource>
  <cacheFields count="12">
    <cacheField name="Canal_ID" numFmtId="0">
      <sharedItems containsSemiMixedTypes="0" containsString="0" containsNumber="1" containsInteger="1" minValue="9005" maxValue="9322"/>
    </cacheField>
    <cacheField name="RightID" numFmtId="0">
      <sharedItems containsSemiMixedTypes="0" containsString="0" containsNumber="1" containsInteger="1" minValue="961" maxValue="13329"/>
    </cacheField>
    <cacheField name="CarrierA" numFmtId="0">
      <sharedItems/>
    </cacheField>
    <cacheField name="AppPre" numFmtId="0">
      <sharedItems/>
    </cacheField>
    <cacheField name="AppNum" numFmtId="0">
      <sharedItems containsSemiMixedTypes="0" containsString="0" containsNumber="1" containsInteger="1" minValue="1042" maxValue="17236"/>
    </cacheField>
    <cacheField name="Delivery_acft" numFmtId="0">
      <sharedItems containsSemiMixedTypes="0" containsString="0" containsNumber="1" minValue="4.1666666666666701E-3" maxValue="145.12156822231"/>
    </cacheField>
    <cacheField name="IrrigatedAcres" numFmtId="0">
      <sharedItems containsSemiMixedTypes="0" containsString="0" containsNumber="1" minValue="5" maxValue="360"/>
    </cacheField>
    <cacheField name="Canal_Depth" numFmtId="0">
      <sharedItems containsSemiMixedTypes="0" containsString="0" containsNumber="1" minValue="2.2314337305878601E-4" maxValue="15.2808989757487"/>
    </cacheField>
    <cacheField name="Return flow(acft)" numFmtId="0">
      <sharedItems containsSemiMixedTypes="0" containsString="0" containsNumber="1" minValue="1.0416666666666675E-3" maxValue="36.280392055577501"/>
    </cacheField>
    <cacheField name="CBCU (acft)" numFmtId="0">
      <sharedItems containsSemiMixedTypes="0" containsString="0" containsNumber="1" minValue="3.1250000000000028E-3" maxValue="108.84117616673251"/>
    </cacheField>
    <cacheField name="Subbasin" numFmtId="0">
      <sharedItems count="8">
        <s v="Republican River - Above"/>
        <s v="Red Willow Creek"/>
        <s v="Medicine Creek - Above"/>
        <s v="Medicine Creek - Below"/>
        <s v="Republican River - Below"/>
        <s v="Prairie Dog Creek"/>
        <s v="Rock Creek"/>
        <s v="Buffalo Creek"/>
      </sharedItems>
    </cacheField>
    <cacheField name="Sourc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urgert, Kari" refreshedDate="44655.631831250001" createdVersion="7" refreshedVersion="7" minRefreshableVersion="3" recordCount="5" xr:uid="{02A63213-8859-42B9-B49F-789B5E3920F2}">
  <cacheSource type="worksheet">
    <worksheetSource ref="A68:L73" sheet="Sheet1"/>
  </cacheSource>
  <cacheFields count="12">
    <cacheField name="Canal_ID" numFmtId="0">
      <sharedItems containsSemiMixedTypes="0" containsString="0" containsNumber="1" containsInteger="1" minValue="9106" maxValue="9245"/>
    </cacheField>
    <cacheField name="RightID" numFmtId="0">
      <sharedItems containsSemiMixedTypes="0" containsString="0" containsNumber="1" containsInteger="1" minValue="933" maxValue="947"/>
    </cacheField>
    <cacheField name="CarrierA" numFmtId="0">
      <sharedItems/>
    </cacheField>
    <cacheField name="AppPre" numFmtId="0">
      <sharedItems/>
    </cacheField>
    <cacheField name="AppNum" numFmtId="0">
      <sharedItems containsSemiMixedTypes="0" containsString="0" containsNumber="1" containsInteger="1" minValue="117" maxValue="1709"/>
    </cacheField>
    <cacheField name="Delivery_acft" numFmtId="0">
      <sharedItems containsSemiMixedTypes="0" containsString="0" containsNumber="1" minValue="39.899000000000001" maxValue="1320.0095242579"/>
    </cacheField>
    <cacheField name="IrrigatedAcres" numFmtId="0">
      <sharedItems containsSemiMixedTypes="0" containsString="0" containsNumber="1" minValue="68" maxValue="587"/>
    </cacheField>
    <cacheField name="Canal_Depth" numFmtId="0">
      <sharedItems containsSemiMixedTypes="0" containsString="0" containsNumber="1" minValue="4.9442717256930999" maxValue="29.7995466922773"/>
    </cacheField>
    <cacheField name="Return flow(acft)" numFmtId="0">
      <sharedItems containsSemiMixedTypes="0" containsString="0" containsNumber="1" minValue="9.9747500000000002" maxValue="330.002381064475"/>
    </cacheField>
    <cacheField name="CBCU (acft)" numFmtId="0">
      <sharedItems containsSemiMixedTypes="0" containsString="0" containsNumber="1" minValue="29.924250000000001" maxValue="990.00714319342501"/>
    </cacheField>
    <cacheField name="Subbasin" numFmtId="0">
      <sharedItems count="2">
        <s v="Republican River - Above"/>
        <s v="Buffalo Creek"/>
      </sharedItems>
    </cacheField>
    <cacheField name="Sourc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3">
  <r>
    <n v="9166"/>
    <n v="961"/>
    <s v="Pump"/>
    <s v="A"/>
    <n v="3221"/>
    <n v="67.908783882294003"/>
    <n v="102.8"/>
    <n v="8.0427816282423503"/>
    <n v="16.977195970573501"/>
    <n v="50.931587911720499"/>
    <x v="0"/>
    <s v="Republican River"/>
  </r>
  <r>
    <n v="9178"/>
    <n v="962"/>
    <s v="Pump"/>
    <s v="A"/>
    <n v="14171"/>
    <n v="30.387216117706"/>
    <n v="31.8"/>
    <n v="8.0427816282423503"/>
    <n v="7.5968040294265"/>
    <n v="22.790412088279499"/>
    <x v="0"/>
    <s v="Republican River"/>
  </r>
  <r>
    <n v="9195"/>
    <n v="988"/>
    <s v="Pump"/>
    <s v="A"/>
    <n v="5514"/>
    <n v="4.8046508185185797"/>
    <n v="23.6"/>
    <n v="0.37342219112930097"/>
    <n v="1.2011627046296449"/>
    <n v="3.6034881138889348"/>
    <x v="0"/>
    <s v="Muddy Creek"/>
  </r>
  <r>
    <n v="9209"/>
    <n v="1182"/>
    <s v="Pump"/>
    <s v="A"/>
    <n v="3623"/>
    <n v="34.901678986119201"/>
    <n v="42.9"/>
    <n v="9.7690505561966301"/>
    <n v="8.7254197465298002"/>
    <n v="26.176259239589399"/>
    <x v="1"/>
    <s v="Red Willow Creek"/>
  </r>
  <r>
    <n v="9210"/>
    <n v="1183"/>
    <s v="Pump"/>
    <s v="A"/>
    <n v="1042"/>
    <n v="39.226079484108702"/>
    <n v="48.3"/>
    <n v="9.7690505561966194"/>
    <n v="9.8065198710271755"/>
    <n v="29.419559613081525"/>
    <x v="1"/>
    <s v="Red Willow Creek"/>
  </r>
  <r>
    <n v="9115"/>
    <n v="1233"/>
    <s v="Pump"/>
    <s v="A"/>
    <n v="3161"/>
    <n v="62.421178876256903"/>
    <n v="55.4"/>
    <n v="13.5789752170454"/>
    <n v="15.605294719064226"/>
    <n v="46.815884157192677"/>
    <x v="2"/>
    <s v="Fox Creek"/>
  </r>
  <r>
    <n v="9201"/>
    <n v="1267"/>
    <s v="Pump"/>
    <s v="A"/>
    <n v="3614"/>
    <n v="0.81399999999999995"/>
    <n v="27.6"/>
    <n v="0.35367366945895501"/>
    <n v="0.20349999999999999"/>
    <n v="0.61049999999999993"/>
    <x v="3"/>
    <s v="Medicine Creek"/>
  </r>
  <r>
    <n v="9093"/>
    <n v="1272"/>
    <s v="Pump"/>
    <s v="A"/>
    <n v="3632"/>
    <n v="10.2708004131816"/>
    <n v="76.5"/>
    <n v="1.6121560671659401"/>
    <n v="2.5677001032954001"/>
    <n v="7.7031003098862003"/>
    <x v="3"/>
    <s v="Medicine Creek"/>
  </r>
  <r>
    <n v="9095"/>
    <n v="1274"/>
    <s v="Pump"/>
    <s v="A"/>
    <n v="11817"/>
    <n v="10.2708004131816"/>
    <n v="76.5"/>
    <n v="1.6121560671659401"/>
    <n v="2.5677001032954001"/>
    <n v="7.7031003098862003"/>
    <x v="3"/>
    <s v="Medicine Creek"/>
  </r>
  <r>
    <n v="9096"/>
    <n v="1275"/>
    <s v="Pump"/>
    <s v="A"/>
    <n v="6576"/>
    <n v="10.2708004131816"/>
    <n v="76.5"/>
    <n v="1.6121560671659401"/>
    <n v="2.5677001032954001"/>
    <n v="7.7031003098862003"/>
    <x v="3"/>
    <s v="Medicine Creek"/>
  </r>
  <r>
    <n v="9094"/>
    <n v="1277"/>
    <s v="Pump"/>
    <s v="A"/>
    <n v="3701"/>
    <n v="10.2708004131816"/>
    <n v="76.5"/>
    <n v="1.6121560671659401"/>
    <n v="2.5677001032954001"/>
    <n v="7.7031003098862003"/>
    <x v="3"/>
    <s v="Medicine Creek"/>
  </r>
  <r>
    <n v="9072"/>
    <n v="1282"/>
    <s v="Pump"/>
    <s v="A"/>
    <n v="17236"/>
    <n v="17.943000000000001"/>
    <n v="117"/>
    <n v="1.84027675985446"/>
    <n v="4.4857500000000003"/>
    <n v="13.457250000000002"/>
    <x v="3"/>
    <s v="Medicine Creek"/>
  </r>
  <r>
    <n v="9013"/>
    <n v="1311"/>
    <s v="Pump"/>
    <s v="A"/>
    <n v="16466"/>
    <n v="76.179000000000002"/>
    <n v="100"/>
    <n v="5.1905944254295298"/>
    <n v="19.044750000000001"/>
    <n v="57.134250000000002"/>
    <x v="4"/>
    <s v="Republican River"/>
  </r>
  <r>
    <n v="9260"/>
    <n v="1354"/>
    <s v="Lueking Canal"/>
    <s v="A"/>
    <n v="3929"/>
    <n v="0.78379395698112198"/>
    <n v="5"/>
    <n v="6.4131319762475006E-2"/>
    <n v="0.19594848924528049"/>
    <n v="0.58784546773584145"/>
    <x v="0"/>
    <s v="Lueking Reservoir"/>
  </r>
  <r>
    <n v="9148"/>
    <n v="1361"/>
    <s v="Pump"/>
    <s v="A"/>
    <n v="6164"/>
    <n v="0.328523951470167"/>
    <n v="15"/>
    <n v="0.23958956459287301"/>
    <n v="8.2130987867541749E-2"/>
    <n v="0.24639296360262525"/>
    <x v="0"/>
    <s v="Turkey Creek"/>
  </r>
  <r>
    <n v="9188"/>
    <n v="1372"/>
    <s v="Pump"/>
    <s v="A"/>
    <n v="2029"/>
    <n v="24.5764410712017"/>
    <n v="92.4"/>
    <n v="3.1927399383775099"/>
    <n v="6.1441102678004249"/>
    <n v="18.432330803401275"/>
    <x v="0"/>
    <s v="Republican River"/>
  </r>
  <r>
    <n v="9238"/>
    <n v="1491"/>
    <s v="Pump"/>
    <s v="A"/>
    <n v="16671"/>
    <n v="0.48326011361007598"/>
    <n v="5.5"/>
    <n v="1.06268668063635"/>
    <n v="0.120815028402519"/>
    <n v="0.36244508520755697"/>
    <x v="0"/>
    <s v="Republican River, Trib. To"/>
  </r>
  <r>
    <n v="9071"/>
    <n v="1501"/>
    <s v="Pump"/>
    <s v="A"/>
    <n v="11007"/>
    <n v="25.085089288816299"/>
    <n v="33"/>
    <n v="9.3131513830398909"/>
    <n v="6.2712723222040747"/>
    <n v="18.813816966612222"/>
    <x v="5"/>
    <s v="Prairie Dog Creek"/>
  </r>
  <r>
    <n v="9232"/>
    <n v="1502"/>
    <s v="Pump"/>
    <s v="A"/>
    <n v="7784"/>
    <n v="10.3943231172594"/>
    <n v="71.8"/>
    <n v="1.7379919961199399"/>
    <n v="2.5985807793148501"/>
    <n v="7.7957423379445503"/>
    <x v="5"/>
    <s v="Prairie Dog Creek"/>
  </r>
  <r>
    <n v="9233"/>
    <n v="1504"/>
    <s v="Pump"/>
    <s v="A"/>
    <n v="3010"/>
    <n v="29.499070683984499"/>
    <n v="79.099999999999994"/>
    <n v="4.68916276602274"/>
    <n v="7.3747676709961247"/>
    <n v="22.124303012988374"/>
    <x v="5"/>
    <s v="Prairie Dog Creek"/>
  </r>
  <r>
    <n v="9235"/>
    <n v="1505"/>
    <s v="Pump"/>
    <s v="A"/>
    <n v="2948"/>
    <n v="11.597516604093601"/>
    <n v="50.7"/>
    <n v="3.9318274905703401"/>
    <n v="2.8993791510234002"/>
    <n v="8.6981374530702009"/>
    <x v="5"/>
    <s v="Prairie Dog Creek"/>
  </r>
  <r>
    <n v="9234"/>
    <n v="1506"/>
    <s v="Pump"/>
    <s v="A"/>
    <n v="3047"/>
    <n v="15.8668402281527"/>
    <n v="50.7"/>
    <n v="3.9318274905703401"/>
    <n v="3.966710057038175"/>
    <n v="11.900130171114526"/>
    <x v="5"/>
    <s v="Prairie Dog Creek"/>
  </r>
  <r>
    <n v="9200"/>
    <n v="1583"/>
    <s v="Pump"/>
    <s v="A"/>
    <n v="12485"/>
    <n v="77.369"/>
    <n v="90.2"/>
    <n v="10.2956625167055"/>
    <n v="19.34225"/>
    <n v="58.02675"/>
    <x v="0"/>
    <s v="Republican River"/>
  </r>
  <r>
    <n v="9064"/>
    <n v="1592"/>
    <s v="Pump"/>
    <s v="A"/>
    <n v="5429"/>
    <n v="0.18024999999999999"/>
    <n v="10"/>
    <n v="0.10094393013943601"/>
    <n v="4.5062499999999998E-2"/>
    <n v="0.13518749999999999"/>
    <x v="0"/>
    <s v="Republican River"/>
  </r>
  <r>
    <n v="9066"/>
    <n v="1597"/>
    <s v="Pump"/>
    <s v="A"/>
    <n v="5363"/>
    <n v="0.18024999999999999"/>
    <n v="10"/>
    <n v="0.100943923012314"/>
    <n v="4.5062499999999998E-2"/>
    <n v="0.13518749999999999"/>
    <x v="0"/>
    <s v="Republican River"/>
  </r>
  <r>
    <n v="9016"/>
    <n v="1617"/>
    <s v="Pump"/>
    <s v="A"/>
    <n v="13585"/>
    <n v="24.2457632718626"/>
    <n v="73.2"/>
    <n v="3.9785607514066599"/>
    <n v="6.06144081796565"/>
    <n v="18.18432245389695"/>
    <x v="4"/>
    <s v="Center Creek"/>
  </r>
  <r>
    <n v="9015"/>
    <n v="1618"/>
    <s v="Pump"/>
    <s v="A"/>
    <n v="17137"/>
    <n v="12.179125394213401"/>
    <n v="36.700000000000003"/>
    <n v="3.9785607514066599"/>
    <n v="3.0447813485533501"/>
    <n v="9.1343440456600504"/>
    <x v="4"/>
    <s v="Center Creek"/>
  </r>
  <r>
    <n v="9014"/>
    <n v="1619"/>
    <s v="Pump"/>
    <s v="A"/>
    <n v="6175"/>
    <n v="24.2457632718626"/>
    <n v="73.2"/>
    <n v="3.9785607514066599"/>
    <n v="6.06144081796565"/>
    <n v="18.18432245389695"/>
    <x v="4"/>
    <s v="Center Creek"/>
  </r>
  <r>
    <n v="9017"/>
    <n v="1621"/>
    <s v="Pump"/>
    <s v="A"/>
    <n v="9065"/>
    <n v="3.56684806206149"/>
    <n v="10.8"/>
    <n v="3.9785607514066599"/>
    <n v="0.89171201551537249"/>
    <n v="2.6751360465461174"/>
    <x v="4"/>
    <s v="Center Creek"/>
  </r>
  <r>
    <n v="9145"/>
    <n v="1641"/>
    <s v="Pump"/>
    <s v="A"/>
    <n v="13836"/>
    <n v="100.49629737714601"/>
    <n v="80"/>
    <n v="15.2808989757487"/>
    <n v="25.124074344286502"/>
    <n v="75.372223032859509"/>
    <x v="0"/>
    <s v="Republican River"/>
  </r>
  <r>
    <n v="9144"/>
    <n v="1642"/>
    <s v="Pump"/>
    <s v="A"/>
    <n v="15647"/>
    <n v="76.697031691051194"/>
    <n v="60"/>
    <n v="15.2808989757487"/>
    <n v="19.174257922762799"/>
    <n v="57.522773768288396"/>
    <x v="0"/>
    <s v="Republican River"/>
  </r>
  <r>
    <n v="9103"/>
    <n v="1650"/>
    <s v="Pump"/>
    <s v="A"/>
    <n v="8728"/>
    <n v="2.2037683653412001"/>
    <n v="22"/>
    <n v="0.34566125954670102"/>
    <n v="0.55094209133530003"/>
    <n v="1.6528262740059001"/>
    <x v="0"/>
    <s v="Republican River"/>
  </r>
  <r>
    <n v="9101"/>
    <n v="1652"/>
    <s v="Pump"/>
    <s v="A"/>
    <n v="16766"/>
    <n v="2.2037683653412001"/>
    <n v="22"/>
    <n v="0.34566125954670102"/>
    <n v="0.55094209133530003"/>
    <n v="1.6528262740059001"/>
    <x v="0"/>
    <s v="Republican River"/>
  </r>
  <r>
    <n v="9280"/>
    <n v="1656"/>
    <s v="Pump"/>
    <s v="A"/>
    <n v="16379"/>
    <n v="0.16365126796915599"/>
    <n v="62"/>
    <n v="3.2421510388993602E-2"/>
    <n v="4.0912816992288999E-2"/>
    <n v="0.122738450976867"/>
    <x v="0"/>
    <s v="South Reservoir Sullivan"/>
  </r>
  <r>
    <n v="9230"/>
    <n v="1688"/>
    <s v="Pump"/>
    <s v="A"/>
    <n v="15571"/>
    <n v="0.25709876280583599"/>
    <n v="95"/>
    <n v="3.0087210023773299E-2"/>
    <n v="6.4274690701458997E-2"/>
    <n v="0.19282407210437699"/>
    <x v="6"/>
    <s v="Rock Creek"/>
  </r>
  <r>
    <n v="9146"/>
    <n v="1720"/>
    <s v="Pump"/>
    <s v="A"/>
    <n v="12856"/>
    <n v="4.1666666666666701E-3"/>
    <n v="120"/>
    <n v="2.2314337305878601E-4"/>
    <n v="1.0416666666666675E-3"/>
    <n v="3.1250000000000028E-3"/>
    <x v="0"/>
    <s v="Republican River"/>
  </r>
  <r>
    <n v="9077"/>
    <n v="1731"/>
    <s v="Pump"/>
    <s v="A"/>
    <n v="5038"/>
    <n v="73.897000000000006"/>
    <n v="97.2"/>
    <n v="9.1249426594585508"/>
    <n v="18.474250000000001"/>
    <n v="55.422750000000008"/>
    <x v="0"/>
    <s v="Republican River"/>
  </r>
  <r>
    <n v="9047"/>
    <n v="1732"/>
    <s v="Pump"/>
    <s v="A"/>
    <n v="5439"/>
    <n v="20.282"/>
    <n v="84"/>
    <n v="1.53997878174856"/>
    <n v="5.0705"/>
    <n v="15.211500000000001"/>
    <x v="4"/>
    <s v="Republican River"/>
  </r>
  <r>
    <n v="9048"/>
    <n v="1734"/>
    <s v="Pump"/>
    <s v="A"/>
    <n v="16841"/>
    <n v="20.282"/>
    <n v="84"/>
    <n v="1.53997878174856"/>
    <n v="5.0705"/>
    <n v="15.211500000000001"/>
    <x v="4"/>
    <s v="Republican River"/>
  </r>
  <r>
    <n v="9185"/>
    <n v="1736"/>
    <s v="Pump"/>
    <s v="A"/>
    <n v="2357"/>
    <n v="13.221689525692099"/>
    <n v="71.400000000000006"/>
    <n v="2.22316400697783"/>
    <n v="3.3054223814230248"/>
    <n v="9.9162671442690744"/>
    <x v="0"/>
    <s v="Republican River"/>
  </r>
  <r>
    <n v="9069"/>
    <n v="1737"/>
    <s v="Pump"/>
    <s v="A"/>
    <n v="4205"/>
    <n v="22.5"/>
    <n v="260"/>
    <n v="1.0324600146757399"/>
    <n v="5.625"/>
    <n v="16.875"/>
    <x v="0"/>
    <s v="Elm Creek"/>
  </r>
  <r>
    <n v="9073"/>
    <n v="1747"/>
    <s v="Pump"/>
    <s v="A"/>
    <n v="11385"/>
    <n v="35.874324479222899"/>
    <n v="42.7"/>
    <n v="10.0981642119326"/>
    <n v="8.9685811198057248"/>
    <n v="26.905743359417173"/>
    <x v="0"/>
    <s v="Elm Creek"/>
  </r>
  <r>
    <n v="9068"/>
    <n v="1755"/>
    <s v="Pump"/>
    <s v="A"/>
    <n v="4206"/>
    <n v="7.5"/>
    <n v="260"/>
    <n v="0.34415333822524702"/>
    <n v="1.875"/>
    <n v="5.625"/>
    <x v="0"/>
    <s v="Elm Creek"/>
  </r>
  <r>
    <n v="9067"/>
    <n v="1756"/>
    <s v="Pump"/>
    <s v="A"/>
    <n v="4665"/>
    <n v="7.5"/>
    <n v="260"/>
    <n v="0.34415333822524702"/>
    <n v="1.875"/>
    <n v="5.625"/>
    <x v="0"/>
    <s v="Elm Creek"/>
  </r>
  <r>
    <n v="9070"/>
    <n v="1757"/>
    <s v="Pump"/>
    <s v="A"/>
    <n v="8525"/>
    <n v="7.5"/>
    <n v="260"/>
    <n v="0.34415333822524702"/>
    <n v="1.875"/>
    <n v="5.625"/>
    <x v="0"/>
    <s v="Elm Creek"/>
  </r>
  <r>
    <n v="9164"/>
    <n v="1792"/>
    <s v="Pump"/>
    <s v="A"/>
    <n v="11820"/>
    <n v="106.331666666667"/>
    <n v="360"/>
    <n v="2.8034555755175301"/>
    <n v="26.582916666666751"/>
    <n v="79.748750000000257"/>
    <x v="0"/>
    <s v="Republican River"/>
  </r>
  <r>
    <n v="9211"/>
    <n v="1795"/>
    <s v="Pump"/>
    <s v="A"/>
    <n v="11820"/>
    <n v="53.725000000000001"/>
    <n v="81.900000000000006"/>
    <n v="3.8892361320240498"/>
    <n v="13.43125"/>
    <n v="40.293750000000003"/>
    <x v="0"/>
    <s v="Republican River"/>
  </r>
  <r>
    <n v="9181"/>
    <n v="1797"/>
    <s v="Pump"/>
    <s v="A"/>
    <n v="15691"/>
    <n v="7.5149999999999997"/>
    <n v="11.28"/>
    <n v="3.3624011354769601"/>
    <n v="1.8787499999999999"/>
    <n v="5.6362499999999995"/>
    <x v="0"/>
    <s v="Republican River"/>
  </r>
  <r>
    <n v="9005"/>
    <n v="1799"/>
    <s v="Pump"/>
    <s v="A"/>
    <n v="7586"/>
    <n v="74.031000000000006"/>
    <n v="192.99"/>
    <n v="4.6060896659040198"/>
    <n v="18.507750000000001"/>
    <n v="55.523250000000004"/>
    <x v="4"/>
    <s v="Republican River"/>
  </r>
  <r>
    <n v="9091"/>
    <n v="1800"/>
    <s v="Pump"/>
    <s v="A"/>
    <n v="8401"/>
    <n v="74.031000000000006"/>
    <n v="192.99"/>
    <n v="4.6060896659040198"/>
    <n v="18.507750000000001"/>
    <n v="55.523250000000004"/>
    <x v="4"/>
    <s v="Republican River"/>
  </r>
  <r>
    <n v="9151"/>
    <n v="1801"/>
    <s v="Pump"/>
    <s v="A"/>
    <n v="5468"/>
    <n v="48.170999999999999"/>
    <n v="74.819999999999993"/>
    <n v="4.7474632447289302"/>
    <n v="12.04275"/>
    <n v="36.128250000000001"/>
    <x v="0"/>
    <s v="Republican River"/>
  </r>
  <r>
    <n v="9102"/>
    <n v="1802"/>
    <s v="Pump"/>
    <s v="A"/>
    <n v="5468"/>
    <n v="36.198333333333302"/>
    <n v="29"/>
    <n v="14.4521113404452"/>
    <n v="9.0495833333333255"/>
    <n v="27.148749999999978"/>
    <x v="4"/>
    <s v="Republican River"/>
  </r>
  <r>
    <n v="9105"/>
    <n v="1805"/>
    <s v="Pump"/>
    <s v="A"/>
    <n v="4222"/>
    <n v="89.486007717338396"/>
    <n v="107.9"/>
    <n v="9.9630388802613403"/>
    <n v="22.371501929334599"/>
    <n v="67.114505788003797"/>
    <x v="4"/>
    <s v="Republican River"/>
  </r>
  <r>
    <n v="9100"/>
    <n v="1809"/>
    <s v="Pump"/>
    <s v="A"/>
    <n v="3240"/>
    <n v="145.12156822231"/>
    <n v="122"/>
    <n v="14.956316477106901"/>
    <n v="36.280392055577501"/>
    <n v="108.84117616673251"/>
    <x v="4"/>
    <s v="Republican River"/>
  </r>
  <r>
    <n v="9019"/>
    <n v="1814"/>
    <s v="Pump"/>
    <s v="A"/>
    <n v="3252"/>
    <n v="19.419722222222202"/>
    <n v="86.8"/>
    <n v="2.6206033379798899"/>
    <n v="4.8549305555555504"/>
    <n v="14.56479166666665"/>
    <x v="4"/>
    <s v="Blakely Creek, Trib. To"/>
  </r>
  <r>
    <n v="9021"/>
    <n v="1815"/>
    <s v="Pump"/>
    <s v="A"/>
    <n v="3443"/>
    <n v="19.419722222222202"/>
    <n v="86.8"/>
    <n v="2.6206033379798899"/>
    <n v="4.8549305555555504"/>
    <n v="14.56479166666665"/>
    <x v="4"/>
    <s v="Blakely Creek, Trib. To"/>
  </r>
  <r>
    <n v="9020"/>
    <n v="1816"/>
    <s v="Pump"/>
    <s v="A"/>
    <n v="8422"/>
    <n v="19.419722222222202"/>
    <n v="86.8"/>
    <n v="2.6206033379798899"/>
    <n v="4.8549305555555504"/>
    <n v="14.56479166666665"/>
    <x v="4"/>
    <s v="Blakely Creek, Trib. To"/>
  </r>
  <r>
    <n v="9006"/>
    <n v="1824"/>
    <s v="Pump"/>
    <s v="A"/>
    <n v="15741"/>
    <n v="6.38420739509721"/>
    <n v="75"/>
    <n v="1.04224049333147"/>
    <n v="1.5960518487743025"/>
    <n v="4.7881555463229075"/>
    <x v="4"/>
    <s v="Republican River"/>
  </r>
  <r>
    <n v="9045"/>
    <n v="9842"/>
    <s v="Pump"/>
    <s v="A"/>
    <n v="10244"/>
    <n v="4.9860220904746599"/>
    <n v="10"/>
    <n v="6.0536160420771603"/>
    <n v="1.246505522618665"/>
    <n v="3.7395165678559952"/>
    <x v="1"/>
    <s v="Red Willow Creek"/>
  </r>
  <r>
    <n v="9097"/>
    <n v="9853"/>
    <s v="Pump"/>
    <s v="A"/>
    <n v="6576"/>
    <n v="0.61838089994915002"/>
    <n v="136.19999999999999"/>
    <n v="5.4490897110537999E-2"/>
    <n v="0.15459522498728751"/>
    <n v="0.46378567496186252"/>
    <x v="3"/>
    <s v="Medicine Creek"/>
  </r>
  <r>
    <n v="9098"/>
    <n v="9854"/>
    <s v="Pump"/>
    <s v="A"/>
    <n v="11817"/>
    <n v="0.61838089994915002"/>
    <n v="136.19999999999999"/>
    <n v="5.4490897110537999E-2"/>
    <n v="0.15459522498728751"/>
    <n v="0.46378567496186252"/>
    <x v="3"/>
    <s v="Medicine Creek"/>
  </r>
  <r>
    <n v="9080"/>
    <n v="10265"/>
    <s v="Pump"/>
    <s v="A"/>
    <n v="10458"/>
    <n v="6.1333333333333302"/>
    <n v="24.3"/>
    <n v="3.0242998022956198"/>
    <n v="1.5333333333333325"/>
    <n v="4.5999999999999979"/>
    <x v="7"/>
    <s v="Buffalo Creek"/>
  </r>
  <r>
    <n v="9322"/>
    <n v="13329"/>
    <s v="Pump"/>
    <s v="A"/>
    <n v="5183"/>
    <n v="24.247"/>
    <n v="21.7"/>
    <n v="13.4154120013909"/>
    <n v="6.06175"/>
    <n v="18.18525"/>
    <x v="0"/>
    <s v="Republican River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">
  <r>
    <n v="9228"/>
    <n v="933"/>
    <s v="Crews Canal"/>
    <s v="D"/>
    <n v="1025"/>
    <n v="300"/>
    <n v="138"/>
    <n v="29.7995466922773"/>
    <n v="75"/>
    <n v="225"/>
    <x v="0"/>
    <s v="Republican River"/>
  </r>
  <r>
    <n v="9242"/>
    <n v="934"/>
    <s v="Crews Ditch No. 2"/>
    <s v="A"/>
    <n v="1709"/>
    <n v="39.899000000000001"/>
    <n v="68"/>
    <n v="6.4732236408696302"/>
    <n v="9.9747500000000002"/>
    <n v="29.924250000000001"/>
    <x v="0"/>
    <s v="Republican River"/>
  </r>
  <r>
    <n v="9106"/>
    <n v="941"/>
    <s v="Allen &amp; Larned Ditch"/>
    <s v="D"/>
    <n v="117"/>
    <n v="98.27"/>
    <n v="234.4"/>
    <n v="4.9442717256930999"/>
    <n v="24.567499999999999"/>
    <n v="73.702500000000001"/>
    <x v="1"/>
    <s v="Buffalo Creek"/>
  </r>
  <r>
    <n v="9245"/>
    <n v="946"/>
    <s v="Parks Ditch"/>
    <s v="A"/>
    <n v="1202"/>
    <n v="1320.0095242579"/>
    <n v="587"/>
    <n v="28.006246282303799"/>
    <n v="330.002381064475"/>
    <n v="990.00714319342501"/>
    <x v="0"/>
    <s v="Republican River"/>
  </r>
  <r>
    <n v="9244"/>
    <n v="947"/>
    <s v="Parks Ditch"/>
    <s v="A"/>
    <n v="1444"/>
    <n v="169.99047574209601"/>
    <n v="587"/>
    <n v="28.006246282303799"/>
    <n v="42.497618935524002"/>
    <n v="127.49285680657201"/>
    <x v="0"/>
    <s v="Republican River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26419E1-6C50-4C68-BE07-F96E52B66C26}" name="PivotTable2" cacheId="17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B17:C20" firstHeaderRow="1" firstDataRow="1" firstDataCol="1"/>
  <pivotFields count="12"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axis="axisRow" showAll="0">
      <items count="3">
        <item x="1"/>
        <item x="0"/>
        <item t="default"/>
      </items>
    </pivotField>
    <pivotField showAll="0"/>
  </pivotFields>
  <rowFields count="1">
    <field x="10"/>
  </rowFields>
  <rowItems count="3">
    <i>
      <x/>
    </i>
    <i>
      <x v="1"/>
    </i>
    <i t="grand">
      <x/>
    </i>
  </rowItems>
  <colItems count="1">
    <i/>
  </colItems>
  <dataFields count="1">
    <dataField name="Sum of Delivery_acft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B1FCAC2-F6D8-46C6-985F-47AC32B5A9F5}" name="PivotTable1" cacheId="14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B2:C11" firstHeaderRow="1" firstDataRow="1" firstDataCol="1"/>
  <pivotFields count="12"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axis="axisRow" showAll="0">
      <items count="9">
        <item x="7"/>
        <item x="2"/>
        <item x="3"/>
        <item x="5"/>
        <item x="1"/>
        <item x="0"/>
        <item x="4"/>
        <item x="6"/>
        <item t="default"/>
      </items>
    </pivotField>
    <pivotField showAll="0"/>
  </pivotFields>
  <rowFields count="1">
    <field x="1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Sum of Delivery_acft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BC9E61-B398-462E-9AEE-AC412EB0F9BE}">
  <dimension ref="A1:P73"/>
  <sheetViews>
    <sheetView topLeftCell="A37" zoomScale="90" zoomScaleNormal="90" workbookViewId="0">
      <selection activeCell="A68" sqref="A68:L73"/>
    </sheetView>
  </sheetViews>
  <sheetFormatPr defaultRowHeight="15" x14ac:dyDescent="0.25"/>
  <cols>
    <col min="1" max="2" width="9.140625" style="2"/>
    <col min="3" max="3" width="17.42578125" style="2" customWidth="1"/>
    <col min="4" max="5" width="9.140625" style="2" customWidth="1"/>
    <col min="6" max="6" width="12.7109375" style="2" customWidth="1"/>
    <col min="7" max="7" width="13.5703125" style="2" bestFit="1" customWidth="1"/>
    <col min="8" max="8" width="12.85546875" style="2" customWidth="1"/>
    <col min="9" max="9" width="16.28515625" style="2" bestFit="1" customWidth="1"/>
    <col min="10" max="10" width="12.85546875" style="2" bestFit="1" customWidth="1"/>
    <col min="11" max="11" width="23.5703125" style="2" bestFit="1" customWidth="1"/>
    <col min="12" max="12" width="22.85546875" style="2" bestFit="1" customWidth="1"/>
    <col min="13" max="13" width="9.140625" style="2" customWidth="1"/>
    <col min="14" max="18" width="9.140625" style="2"/>
    <col min="19" max="19" width="12.28515625" style="2" bestFit="1" customWidth="1"/>
    <col min="20" max="16384" width="9.140625" style="2"/>
  </cols>
  <sheetData>
    <row r="1" spans="1:16" x14ac:dyDescent="0.25">
      <c r="A1" s="2" t="s">
        <v>23</v>
      </c>
      <c r="B1" s="2" t="s">
        <v>0</v>
      </c>
      <c r="C1" s="2" t="s">
        <v>3</v>
      </c>
      <c r="D1" s="2" t="s">
        <v>1</v>
      </c>
      <c r="E1" s="2" t="s">
        <v>2</v>
      </c>
      <c r="F1" s="2" t="s">
        <v>22</v>
      </c>
      <c r="G1" s="2" t="s">
        <v>25</v>
      </c>
      <c r="H1" s="2" t="s">
        <v>24</v>
      </c>
      <c r="I1" s="2" t="s">
        <v>26</v>
      </c>
      <c r="J1" s="2" t="s">
        <v>27</v>
      </c>
      <c r="K1" s="1" t="s">
        <v>29</v>
      </c>
      <c r="L1" s="2" t="s">
        <v>4</v>
      </c>
    </row>
    <row r="2" spans="1:16" x14ac:dyDescent="0.25">
      <c r="A2" s="2">
        <v>9166</v>
      </c>
      <c r="B2" s="2">
        <v>961</v>
      </c>
      <c r="C2" s="2" t="s">
        <v>13</v>
      </c>
      <c r="D2" s="2" t="s">
        <v>8</v>
      </c>
      <c r="E2" s="2">
        <v>3221</v>
      </c>
      <c r="F2" s="4">
        <v>67.908783882294003</v>
      </c>
      <c r="G2" s="2">
        <v>102.8</v>
      </c>
      <c r="H2" s="2">
        <v>8.0427816282423503</v>
      </c>
      <c r="I2" s="2">
        <f t="shared" ref="I2:I8" si="0">F2*0.25</f>
        <v>16.977195970573501</v>
      </c>
      <c r="J2" s="2">
        <f t="shared" ref="J2:J6" si="1">F2*0.75</f>
        <v>50.931587911720499</v>
      </c>
      <c r="K2" s="2" t="s">
        <v>28</v>
      </c>
      <c r="L2" s="2" t="s">
        <v>7</v>
      </c>
      <c r="P2" s="4"/>
    </row>
    <row r="3" spans="1:16" x14ac:dyDescent="0.25">
      <c r="A3" s="2">
        <v>9178</v>
      </c>
      <c r="B3" s="2">
        <v>962</v>
      </c>
      <c r="C3" s="2" t="s">
        <v>13</v>
      </c>
      <c r="D3" s="2" t="s">
        <v>8</v>
      </c>
      <c r="E3" s="2">
        <v>14171</v>
      </c>
      <c r="F3" s="4">
        <v>30.387216117706</v>
      </c>
      <c r="G3" s="3">
        <v>31.8</v>
      </c>
      <c r="H3" s="2">
        <v>8.0427816282423503</v>
      </c>
      <c r="I3" s="2">
        <f t="shared" si="0"/>
        <v>7.5968040294265</v>
      </c>
      <c r="J3" s="2">
        <f t="shared" si="1"/>
        <v>22.790412088279499</v>
      </c>
      <c r="K3" s="2" t="s">
        <v>28</v>
      </c>
      <c r="L3" s="2" t="s">
        <v>7</v>
      </c>
    </row>
    <row r="4" spans="1:16" x14ac:dyDescent="0.25">
      <c r="A4" s="2">
        <v>9195</v>
      </c>
      <c r="B4" s="6">
        <v>988</v>
      </c>
      <c r="C4" s="2" t="s">
        <v>13</v>
      </c>
      <c r="D4" s="2" t="s">
        <v>8</v>
      </c>
      <c r="E4" s="2">
        <v>5514</v>
      </c>
      <c r="F4" s="2">
        <v>4.8046508185185797</v>
      </c>
      <c r="G4" s="2">
        <v>23.6</v>
      </c>
      <c r="H4" s="2">
        <v>0.37342219112930097</v>
      </c>
      <c r="I4" s="2">
        <f t="shared" si="0"/>
        <v>1.2011627046296449</v>
      </c>
      <c r="J4" s="2">
        <f t="shared" si="1"/>
        <v>3.6034881138889348</v>
      </c>
      <c r="K4" s="2" t="s">
        <v>28</v>
      </c>
      <c r="L4" s="2" t="s">
        <v>33</v>
      </c>
    </row>
    <row r="5" spans="1:16" x14ac:dyDescent="0.25">
      <c r="A5" s="2">
        <v>9209</v>
      </c>
      <c r="B5" s="6">
        <v>1182</v>
      </c>
      <c r="C5" s="2" t="s">
        <v>13</v>
      </c>
      <c r="D5" s="2" t="s">
        <v>8</v>
      </c>
      <c r="E5" s="2">
        <v>3623</v>
      </c>
      <c r="F5" s="2">
        <v>34.901678986119201</v>
      </c>
      <c r="G5" s="2">
        <v>42.9</v>
      </c>
      <c r="H5" s="2">
        <v>9.7690505561966301</v>
      </c>
      <c r="I5" s="2">
        <f t="shared" si="0"/>
        <v>8.7254197465298002</v>
      </c>
      <c r="J5" s="2">
        <f t="shared" si="1"/>
        <v>26.176259239589399</v>
      </c>
      <c r="K5" s="2" t="s">
        <v>34</v>
      </c>
      <c r="L5" s="2" t="s">
        <v>34</v>
      </c>
    </row>
    <row r="6" spans="1:16" x14ac:dyDescent="0.25">
      <c r="A6" s="2">
        <v>9210</v>
      </c>
      <c r="B6" s="6">
        <v>1183</v>
      </c>
      <c r="C6" s="2" t="s">
        <v>13</v>
      </c>
      <c r="D6" s="2" t="s">
        <v>8</v>
      </c>
      <c r="E6" s="2">
        <v>1042</v>
      </c>
      <c r="F6" s="2">
        <v>39.226079484108702</v>
      </c>
      <c r="G6" s="2">
        <v>48.3</v>
      </c>
      <c r="H6" s="2">
        <v>9.7690505561966194</v>
      </c>
      <c r="I6" s="2">
        <f t="shared" si="0"/>
        <v>9.8065198710271755</v>
      </c>
      <c r="J6" s="2">
        <f t="shared" si="1"/>
        <v>29.419559613081525</v>
      </c>
      <c r="K6" s="2" t="s">
        <v>34</v>
      </c>
      <c r="L6" s="2" t="s">
        <v>34</v>
      </c>
    </row>
    <row r="7" spans="1:16" x14ac:dyDescent="0.25">
      <c r="A7" s="2">
        <v>9115</v>
      </c>
      <c r="B7" s="2">
        <v>1233</v>
      </c>
      <c r="C7" s="2" t="s">
        <v>13</v>
      </c>
      <c r="D7" s="2" t="s">
        <v>8</v>
      </c>
      <c r="E7" s="2">
        <v>3161</v>
      </c>
      <c r="F7" s="5">
        <v>62.421178876256903</v>
      </c>
      <c r="G7" s="2">
        <v>55.4</v>
      </c>
      <c r="H7" s="2">
        <v>13.5789752170454</v>
      </c>
      <c r="I7" s="2">
        <f t="shared" si="0"/>
        <v>15.605294719064226</v>
      </c>
      <c r="J7" s="2">
        <f t="shared" ref="J7:J14" si="2">F7*0.75</f>
        <v>46.815884157192677</v>
      </c>
      <c r="K7" s="2" t="s">
        <v>30</v>
      </c>
      <c r="L7" s="2" t="s">
        <v>14</v>
      </c>
    </row>
    <row r="8" spans="1:16" x14ac:dyDescent="0.25">
      <c r="A8" s="2">
        <v>9201</v>
      </c>
      <c r="B8" s="6">
        <v>1267</v>
      </c>
      <c r="C8" s="6" t="s">
        <v>13</v>
      </c>
      <c r="D8" s="6" t="s">
        <v>8</v>
      </c>
      <c r="E8" s="6">
        <v>3614</v>
      </c>
      <c r="F8" s="6">
        <v>0.81399999999999995</v>
      </c>
      <c r="G8" s="2">
        <v>27.6</v>
      </c>
      <c r="H8" s="2">
        <v>0.35367366945895501</v>
      </c>
      <c r="I8" s="2">
        <f t="shared" si="0"/>
        <v>0.20349999999999999</v>
      </c>
      <c r="J8" s="2">
        <f t="shared" si="2"/>
        <v>0.61049999999999993</v>
      </c>
      <c r="K8" s="2" t="s">
        <v>31</v>
      </c>
      <c r="L8" s="6" t="s">
        <v>15</v>
      </c>
    </row>
    <row r="9" spans="1:16" x14ac:dyDescent="0.25">
      <c r="A9" s="2">
        <v>9093</v>
      </c>
      <c r="B9" s="2">
        <v>1272</v>
      </c>
      <c r="C9" s="2" t="s">
        <v>13</v>
      </c>
      <c r="D9" s="2" t="s">
        <v>8</v>
      </c>
      <c r="E9" s="2">
        <v>3632</v>
      </c>
      <c r="F9" s="5">
        <v>10.2708004131816</v>
      </c>
      <c r="G9" s="3">
        <v>76.5</v>
      </c>
      <c r="H9" s="2">
        <v>1.6121560671659401</v>
      </c>
      <c r="I9" s="2">
        <f t="shared" ref="I9:I14" si="3">F9*0.25</f>
        <v>2.5677001032954001</v>
      </c>
      <c r="J9" s="2">
        <f t="shared" si="2"/>
        <v>7.7031003098862003</v>
      </c>
      <c r="K9" s="2" t="s">
        <v>31</v>
      </c>
      <c r="L9" s="2" t="s">
        <v>15</v>
      </c>
    </row>
    <row r="10" spans="1:16" x14ac:dyDescent="0.25">
      <c r="A10" s="2">
        <v>9095</v>
      </c>
      <c r="B10" s="2">
        <v>1274</v>
      </c>
      <c r="C10" s="2" t="s">
        <v>13</v>
      </c>
      <c r="D10" s="2" t="s">
        <v>8</v>
      </c>
      <c r="E10" s="2">
        <v>11817</v>
      </c>
      <c r="F10" s="4">
        <v>10.2708004131816</v>
      </c>
      <c r="G10" s="3">
        <v>76.5</v>
      </c>
      <c r="H10" s="2">
        <v>1.6121560671659401</v>
      </c>
      <c r="I10" s="2">
        <f t="shared" si="3"/>
        <v>2.5677001032954001</v>
      </c>
      <c r="J10" s="2">
        <f t="shared" si="2"/>
        <v>7.7031003098862003</v>
      </c>
      <c r="K10" s="2" t="s">
        <v>31</v>
      </c>
      <c r="L10" s="2" t="s">
        <v>15</v>
      </c>
    </row>
    <row r="11" spans="1:16" x14ac:dyDescent="0.25">
      <c r="A11" s="2">
        <v>9096</v>
      </c>
      <c r="B11" s="2">
        <v>1275</v>
      </c>
      <c r="C11" s="2" t="s">
        <v>13</v>
      </c>
      <c r="D11" s="2" t="s">
        <v>8</v>
      </c>
      <c r="E11" s="2">
        <v>6576</v>
      </c>
      <c r="F11" s="4">
        <v>10.2708004131816</v>
      </c>
      <c r="G11" s="2">
        <v>76.5</v>
      </c>
      <c r="H11" s="2">
        <v>1.6121560671659401</v>
      </c>
      <c r="I11" s="2">
        <f t="shared" si="3"/>
        <v>2.5677001032954001</v>
      </c>
      <c r="J11" s="2">
        <f t="shared" si="2"/>
        <v>7.7031003098862003</v>
      </c>
      <c r="K11" s="2" t="s">
        <v>31</v>
      </c>
      <c r="L11" s="2" t="s">
        <v>15</v>
      </c>
    </row>
    <row r="12" spans="1:16" x14ac:dyDescent="0.25">
      <c r="A12" s="2">
        <v>9094</v>
      </c>
      <c r="B12" s="2">
        <v>1277</v>
      </c>
      <c r="C12" s="2" t="s">
        <v>13</v>
      </c>
      <c r="D12" s="2" t="s">
        <v>8</v>
      </c>
      <c r="E12" s="2">
        <v>3701</v>
      </c>
      <c r="F12" s="4">
        <v>10.2708004131816</v>
      </c>
      <c r="G12" s="3">
        <v>76.5</v>
      </c>
      <c r="H12" s="2">
        <v>1.6121560671659401</v>
      </c>
      <c r="I12" s="2">
        <f t="shared" si="3"/>
        <v>2.5677001032954001</v>
      </c>
      <c r="J12" s="2">
        <f t="shared" si="2"/>
        <v>7.7031003098862003</v>
      </c>
      <c r="K12" s="2" t="s">
        <v>31</v>
      </c>
      <c r="L12" s="2" t="s">
        <v>15</v>
      </c>
    </row>
    <row r="13" spans="1:16" x14ac:dyDescent="0.25">
      <c r="A13" s="2">
        <v>9072</v>
      </c>
      <c r="B13" s="2">
        <v>1282</v>
      </c>
      <c r="C13" s="2" t="s">
        <v>13</v>
      </c>
      <c r="D13" s="2" t="s">
        <v>8</v>
      </c>
      <c r="E13" s="2">
        <v>17236</v>
      </c>
      <c r="F13" s="4">
        <v>17.943000000000001</v>
      </c>
      <c r="G13" s="3">
        <v>117</v>
      </c>
      <c r="H13" s="2">
        <v>1.84027675985446</v>
      </c>
      <c r="I13" s="2">
        <f t="shared" si="3"/>
        <v>4.4857500000000003</v>
      </c>
      <c r="J13" s="2">
        <f t="shared" si="2"/>
        <v>13.457250000000002</v>
      </c>
      <c r="K13" s="2" t="s">
        <v>31</v>
      </c>
      <c r="L13" s="2" t="s">
        <v>15</v>
      </c>
    </row>
    <row r="14" spans="1:16" x14ac:dyDescent="0.25">
      <c r="A14" s="2">
        <v>9013</v>
      </c>
      <c r="B14" s="2">
        <v>1311</v>
      </c>
      <c r="C14" s="2" t="s">
        <v>13</v>
      </c>
      <c r="D14" s="2" t="s">
        <v>8</v>
      </c>
      <c r="E14" s="2">
        <v>16466</v>
      </c>
      <c r="F14" s="4">
        <v>76.179000000000002</v>
      </c>
      <c r="G14" s="3">
        <v>100</v>
      </c>
      <c r="H14" s="2">
        <v>5.1905944254295298</v>
      </c>
      <c r="I14" s="2">
        <f t="shared" si="3"/>
        <v>19.044750000000001</v>
      </c>
      <c r="J14" s="2">
        <f t="shared" si="2"/>
        <v>57.134250000000002</v>
      </c>
      <c r="K14" s="2" t="s">
        <v>32</v>
      </c>
      <c r="L14" s="2" t="s">
        <v>7</v>
      </c>
    </row>
    <row r="15" spans="1:16" x14ac:dyDescent="0.25">
      <c r="A15" s="2">
        <v>9260</v>
      </c>
      <c r="B15" s="6">
        <v>1354</v>
      </c>
      <c r="C15" s="6" t="s">
        <v>35</v>
      </c>
      <c r="D15" s="6" t="s">
        <v>8</v>
      </c>
      <c r="E15" s="6">
        <v>3929</v>
      </c>
      <c r="F15" s="7">
        <v>0.78379395698112198</v>
      </c>
      <c r="G15" s="2">
        <v>5</v>
      </c>
      <c r="H15" s="2">
        <v>6.4131319762475006E-2</v>
      </c>
      <c r="I15" s="2">
        <f t="shared" ref="I15:I16" si="4">F15*0.25</f>
        <v>0.19594848924528049</v>
      </c>
      <c r="J15" s="2">
        <f t="shared" ref="J15:J16" si="5">F15*0.75</f>
        <v>0.58784546773584145</v>
      </c>
      <c r="K15" s="2" t="s">
        <v>28</v>
      </c>
      <c r="L15" s="6" t="s">
        <v>36</v>
      </c>
    </row>
    <row r="16" spans="1:16" x14ac:dyDescent="0.25">
      <c r="A16" s="2">
        <v>9148</v>
      </c>
      <c r="B16" s="6">
        <v>1361</v>
      </c>
      <c r="C16" s="6" t="s">
        <v>13</v>
      </c>
      <c r="D16" s="6" t="s">
        <v>8</v>
      </c>
      <c r="E16" s="6">
        <v>6164</v>
      </c>
      <c r="F16" s="7">
        <v>0.328523951470167</v>
      </c>
      <c r="G16" s="2">
        <v>15</v>
      </c>
      <c r="H16" s="2">
        <v>0.23958956459287301</v>
      </c>
      <c r="I16" s="2">
        <f t="shared" si="4"/>
        <v>8.2130987867541749E-2</v>
      </c>
      <c r="J16" s="2">
        <f t="shared" si="5"/>
        <v>0.24639296360262525</v>
      </c>
      <c r="K16" s="2" t="s">
        <v>28</v>
      </c>
      <c r="L16" s="6" t="s">
        <v>37</v>
      </c>
    </row>
    <row r="17" spans="1:12" x14ac:dyDescent="0.25">
      <c r="A17" s="2">
        <v>9188</v>
      </c>
      <c r="B17" s="2">
        <v>1372</v>
      </c>
      <c r="C17" s="2" t="s">
        <v>13</v>
      </c>
      <c r="D17" s="2" t="s">
        <v>8</v>
      </c>
      <c r="E17" s="2">
        <v>2029</v>
      </c>
      <c r="F17" s="5">
        <v>24.5764410712017</v>
      </c>
      <c r="G17" s="2">
        <v>92.4</v>
      </c>
      <c r="H17" s="2">
        <v>3.1927399383775099</v>
      </c>
      <c r="I17" s="2">
        <f t="shared" ref="I17:I24" si="6">F17*0.25</f>
        <v>6.1441102678004249</v>
      </c>
      <c r="J17" s="2">
        <f t="shared" ref="J17:J24" si="7">F17*0.75</f>
        <v>18.432330803401275</v>
      </c>
      <c r="K17" s="2" t="s">
        <v>28</v>
      </c>
      <c r="L17" s="2" t="s">
        <v>7</v>
      </c>
    </row>
    <row r="18" spans="1:12" x14ac:dyDescent="0.25">
      <c r="A18" s="2">
        <v>9238</v>
      </c>
      <c r="B18" s="6">
        <v>1491</v>
      </c>
      <c r="C18" s="6" t="s">
        <v>13</v>
      </c>
      <c r="D18" s="6" t="s">
        <v>8</v>
      </c>
      <c r="E18" s="6">
        <v>16671</v>
      </c>
      <c r="F18" s="6">
        <v>0.48326011361007598</v>
      </c>
      <c r="G18" s="2">
        <v>5.5</v>
      </c>
      <c r="H18" s="2">
        <v>1.06268668063635</v>
      </c>
      <c r="I18" s="2">
        <f t="shared" si="6"/>
        <v>0.120815028402519</v>
      </c>
      <c r="J18" s="2">
        <f t="shared" si="7"/>
        <v>0.36244508520755697</v>
      </c>
      <c r="K18" s="2" t="s">
        <v>28</v>
      </c>
      <c r="L18" s="6" t="s">
        <v>38</v>
      </c>
    </row>
    <row r="19" spans="1:12" x14ac:dyDescent="0.25">
      <c r="A19" s="2">
        <v>9071</v>
      </c>
      <c r="B19" s="2">
        <v>1501</v>
      </c>
      <c r="C19" s="2" t="s">
        <v>13</v>
      </c>
      <c r="D19" s="2" t="s">
        <v>8</v>
      </c>
      <c r="E19" s="2">
        <v>11007</v>
      </c>
      <c r="F19" s="4">
        <v>25.085089288816299</v>
      </c>
      <c r="G19" s="3">
        <v>33</v>
      </c>
      <c r="H19" s="2">
        <v>9.3131513830398909</v>
      </c>
      <c r="I19" s="2">
        <f t="shared" si="6"/>
        <v>6.2712723222040747</v>
      </c>
      <c r="J19" s="2">
        <f t="shared" si="7"/>
        <v>18.813816966612222</v>
      </c>
      <c r="K19" s="2" t="s">
        <v>16</v>
      </c>
      <c r="L19" s="2" t="s">
        <v>16</v>
      </c>
    </row>
    <row r="20" spans="1:12" x14ac:dyDescent="0.25">
      <c r="A20" s="2">
        <v>9232</v>
      </c>
      <c r="B20" s="2">
        <v>1502</v>
      </c>
      <c r="C20" s="2" t="s">
        <v>13</v>
      </c>
      <c r="D20" s="2" t="s">
        <v>8</v>
      </c>
      <c r="E20" s="2">
        <v>7784</v>
      </c>
      <c r="F20" s="4">
        <v>10.3943231172594</v>
      </c>
      <c r="G20" s="2">
        <v>71.8</v>
      </c>
      <c r="H20" s="2">
        <v>1.7379919961199399</v>
      </c>
      <c r="I20" s="2">
        <f t="shared" si="6"/>
        <v>2.5985807793148501</v>
      </c>
      <c r="J20" s="2">
        <f t="shared" si="7"/>
        <v>7.7957423379445503</v>
      </c>
      <c r="K20" s="2" t="s">
        <v>16</v>
      </c>
      <c r="L20" s="2" t="s">
        <v>16</v>
      </c>
    </row>
    <row r="21" spans="1:12" x14ac:dyDescent="0.25">
      <c r="A21" s="2">
        <v>9233</v>
      </c>
      <c r="B21" s="2">
        <v>1504</v>
      </c>
      <c r="C21" s="2" t="s">
        <v>13</v>
      </c>
      <c r="D21" s="2" t="s">
        <v>8</v>
      </c>
      <c r="E21" s="2">
        <v>3010</v>
      </c>
      <c r="F21" s="4">
        <v>29.499070683984499</v>
      </c>
      <c r="G21" s="2">
        <v>79.099999999999994</v>
      </c>
      <c r="H21" s="2">
        <v>4.68916276602274</v>
      </c>
      <c r="I21" s="2">
        <f t="shared" si="6"/>
        <v>7.3747676709961247</v>
      </c>
      <c r="J21" s="2">
        <f t="shared" si="7"/>
        <v>22.124303012988374</v>
      </c>
      <c r="K21" s="2" t="s">
        <v>16</v>
      </c>
      <c r="L21" s="2" t="s">
        <v>16</v>
      </c>
    </row>
    <row r="22" spans="1:12" x14ac:dyDescent="0.25">
      <c r="A22" s="2">
        <v>9235</v>
      </c>
      <c r="B22" s="2">
        <v>1505</v>
      </c>
      <c r="C22" s="2" t="s">
        <v>13</v>
      </c>
      <c r="D22" s="2" t="s">
        <v>8</v>
      </c>
      <c r="E22" s="2">
        <v>2948</v>
      </c>
      <c r="F22" s="4">
        <v>11.597516604093601</v>
      </c>
      <c r="G22" s="2">
        <v>50.7</v>
      </c>
      <c r="H22" s="2">
        <v>3.9318274905703401</v>
      </c>
      <c r="I22" s="2">
        <f t="shared" si="6"/>
        <v>2.8993791510234002</v>
      </c>
      <c r="J22" s="2">
        <f t="shared" si="7"/>
        <v>8.6981374530702009</v>
      </c>
      <c r="K22" s="2" t="s">
        <v>16</v>
      </c>
      <c r="L22" s="2" t="s">
        <v>16</v>
      </c>
    </row>
    <row r="23" spans="1:12" x14ac:dyDescent="0.25">
      <c r="A23" s="2">
        <v>9234</v>
      </c>
      <c r="B23" s="2">
        <v>1506</v>
      </c>
      <c r="C23" s="2" t="s">
        <v>13</v>
      </c>
      <c r="D23" s="2" t="s">
        <v>8</v>
      </c>
      <c r="E23" s="2">
        <v>3047</v>
      </c>
      <c r="F23" s="4">
        <v>15.8668402281527</v>
      </c>
      <c r="G23" s="2">
        <v>50.7</v>
      </c>
      <c r="H23" s="2">
        <v>3.9318274905703401</v>
      </c>
      <c r="I23" s="2">
        <f t="shared" si="6"/>
        <v>3.966710057038175</v>
      </c>
      <c r="J23" s="2">
        <f t="shared" si="7"/>
        <v>11.900130171114526</v>
      </c>
      <c r="K23" s="2" t="s">
        <v>16</v>
      </c>
      <c r="L23" s="2" t="s">
        <v>16</v>
      </c>
    </row>
    <row r="24" spans="1:12" x14ac:dyDescent="0.25">
      <c r="A24" s="2">
        <v>9200</v>
      </c>
      <c r="B24" s="2">
        <v>1583</v>
      </c>
      <c r="C24" s="2" t="s">
        <v>13</v>
      </c>
      <c r="D24" s="2" t="s">
        <v>8</v>
      </c>
      <c r="E24" s="2">
        <v>12485</v>
      </c>
      <c r="F24" s="4">
        <v>77.369</v>
      </c>
      <c r="G24" s="2">
        <v>90.2</v>
      </c>
      <c r="H24" s="2">
        <v>10.2956625167055</v>
      </c>
      <c r="I24" s="2">
        <f t="shared" si="6"/>
        <v>19.34225</v>
      </c>
      <c r="J24" s="2">
        <f t="shared" si="7"/>
        <v>58.02675</v>
      </c>
      <c r="K24" s="2" t="s">
        <v>28</v>
      </c>
      <c r="L24" s="2" t="s">
        <v>7</v>
      </c>
    </row>
    <row r="25" spans="1:12" x14ac:dyDescent="0.25">
      <c r="A25" s="2">
        <v>9064</v>
      </c>
      <c r="B25" s="6">
        <v>1592</v>
      </c>
      <c r="C25" s="2" t="s">
        <v>13</v>
      </c>
      <c r="D25" s="6" t="s">
        <v>8</v>
      </c>
      <c r="E25" s="6">
        <v>5429</v>
      </c>
      <c r="F25" s="8">
        <v>0.18024999999999999</v>
      </c>
      <c r="G25" s="2">
        <v>10</v>
      </c>
      <c r="H25" s="2">
        <v>0.10094393013943601</v>
      </c>
      <c r="I25" s="2">
        <f t="shared" ref="I25:I26" si="8">F25*0.25</f>
        <v>4.5062499999999998E-2</v>
      </c>
      <c r="J25" s="2">
        <f t="shared" ref="J25:J26" si="9">F25*0.75</f>
        <v>0.13518749999999999</v>
      </c>
      <c r="K25" s="2" t="s">
        <v>28</v>
      </c>
      <c r="L25" s="6" t="s">
        <v>7</v>
      </c>
    </row>
    <row r="26" spans="1:12" x14ac:dyDescent="0.25">
      <c r="A26" s="2">
        <v>9066</v>
      </c>
      <c r="B26" s="6">
        <v>1597</v>
      </c>
      <c r="C26" s="2" t="s">
        <v>13</v>
      </c>
      <c r="D26" s="6" t="s">
        <v>8</v>
      </c>
      <c r="E26" s="6">
        <v>5363</v>
      </c>
      <c r="F26" s="8">
        <v>0.18024999999999999</v>
      </c>
      <c r="G26" s="2">
        <v>10</v>
      </c>
      <c r="H26" s="2">
        <v>0.100943923012314</v>
      </c>
      <c r="I26" s="2">
        <f t="shared" si="8"/>
        <v>4.5062499999999998E-2</v>
      </c>
      <c r="J26" s="2">
        <f t="shared" si="9"/>
        <v>0.13518749999999999</v>
      </c>
      <c r="K26" s="2" t="s">
        <v>28</v>
      </c>
      <c r="L26" s="6" t="s">
        <v>7</v>
      </c>
    </row>
    <row r="27" spans="1:12" x14ac:dyDescent="0.25">
      <c r="A27" s="2">
        <v>9016</v>
      </c>
      <c r="B27" s="2">
        <v>1617</v>
      </c>
      <c r="C27" s="2" t="s">
        <v>13</v>
      </c>
      <c r="D27" s="2" t="s">
        <v>8</v>
      </c>
      <c r="E27" s="2">
        <v>13585</v>
      </c>
      <c r="F27" s="4">
        <v>24.2457632718626</v>
      </c>
      <c r="G27" s="3">
        <v>73.2</v>
      </c>
      <c r="H27" s="2">
        <v>3.9785607514066599</v>
      </c>
      <c r="I27" s="2">
        <f t="shared" ref="I27:I32" si="10">F27*0.25</f>
        <v>6.06144081796565</v>
      </c>
      <c r="J27" s="2">
        <f t="shared" ref="J27:J32" si="11">F27*0.75</f>
        <v>18.18432245389695</v>
      </c>
      <c r="K27" s="2" t="s">
        <v>32</v>
      </c>
      <c r="L27" s="2" t="s">
        <v>17</v>
      </c>
    </row>
    <row r="28" spans="1:12" x14ac:dyDescent="0.25">
      <c r="A28" s="2">
        <v>9015</v>
      </c>
      <c r="B28" s="2">
        <v>1618</v>
      </c>
      <c r="C28" s="2" t="s">
        <v>13</v>
      </c>
      <c r="D28" s="2" t="s">
        <v>8</v>
      </c>
      <c r="E28" s="2">
        <v>17137</v>
      </c>
      <c r="F28" s="4">
        <v>12.179125394213401</v>
      </c>
      <c r="G28" s="3">
        <v>36.700000000000003</v>
      </c>
      <c r="H28" s="2">
        <v>3.9785607514066599</v>
      </c>
      <c r="I28" s="2">
        <f t="shared" si="10"/>
        <v>3.0447813485533501</v>
      </c>
      <c r="J28" s="2">
        <f t="shared" si="11"/>
        <v>9.1343440456600504</v>
      </c>
      <c r="K28" s="2" t="s">
        <v>32</v>
      </c>
      <c r="L28" s="2" t="s">
        <v>17</v>
      </c>
    </row>
    <row r="29" spans="1:12" x14ac:dyDescent="0.25">
      <c r="A29" s="2">
        <v>9014</v>
      </c>
      <c r="B29" s="2">
        <v>1619</v>
      </c>
      <c r="C29" s="2" t="s">
        <v>13</v>
      </c>
      <c r="D29" s="2" t="s">
        <v>8</v>
      </c>
      <c r="E29" s="2">
        <v>6175</v>
      </c>
      <c r="F29" s="4">
        <v>24.2457632718626</v>
      </c>
      <c r="G29" s="3">
        <v>73.2</v>
      </c>
      <c r="H29" s="2">
        <v>3.9785607514066599</v>
      </c>
      <c r="I29" s="2">
        <f t="shared" si="10"/>
        <v>6.06144081796565</v>
      </c>
      <c r="J29" s="2">
        <f t="shared" si="11"/>
        <v>18.18432245389695</v>
      </c>
      <c r="K29" s="2" t="s">
        <v>32</v>
      </c>
      <c r="L29" s="2" t="s">
        <v>17</v>
      </c>
    </row>
    <row r="30" spans="1:12" x14ac:dyDescent="0.25">
      <c r="A30" s="2">
        <v>9017</v>
      </c>
      <c r="B30" s="2">
        <v>1621</v>
      </c>
      <c r="C30" s="2" t="s">
        <v>13</v>
      </c>
      <c r="D30" s="2" t="s">
        <v>8</v>
      </c>
      <c r="E30" s="2">
        <v>9065</v>
      </c>
      <c r="F30" s="4">
        <v>3.56684806206149</v>
      </c>
      <c r="G30" s="3">
        <v>10.8</v>
      </c>
      <c r="H30" s="2">
        <v>3.9785607514066599</v>
      </c>
      <c r="I30" s="2">
        <f t="shared" si="10"/>
        <v>0.89171201551537249</v>
      </c>
      <c r="J30" s="2">
        <f t="shared" si="11"/>
        <v>2.6751360465461174</v>
      </c>
      <c r="K30" s="2" t="s">
        <v>32</v>
      </c>
      <c r="L30" s="2" t="s">
        <v>17</v>
      </c>
    </row>
    <row r="31" spans="1:12" x14ac:dyDescent="0.25">
      <c r="A31" s="2">
        <v>9145</v>
      </c>
      <c r="B31" s="2">
        <v>1641</v>
      </c>
      <c r="C31" s="2" t="s">
        <v>13</v>
      </c>
      <c r="D31" s="2" t="s">
        <v>8</v>
      </c>
      <c r="E31" s="2">
        <v>13836</v>
      </c>
      <c r="F31" s="4">
        <v>100.49629737714601</v>
      </c>
      <c r="G31" s="3">
        <v>80</v>
      </c>
      <c r="H31" s="2">
        <v>15.2808989757487</v>
      </c>
      <c r="I31" s="2">
        <f t="shared" si="10"/>
        <v>25.124074344286502</v>
      </c>
      <c r="J31" s="2">
        <f t="shared" si="11"/>
        <v>75.372223032859509</v>
      </c>
      <c r="K31" s="2" t="s">
        <v>28</v>
      </c>
      <c r="L31" s="2" t="s">
        <v>7</v>
      </c>
    </row>
    <row r="32" spans="1:12" x14ac:dyDescent="0.25">
      <c r="A32" s="2">
        <v>9144</v>
      </c>
      <c r="B32" s="2">
        <v>1642</v>
      </c>
      <c r="C32" s="2" t="s">
        <v>13</v>
      </c>
      <c r="D32" s="2" t="s">
        <v>8</v>
      </c>
      <c r="E32" s="2">
        <v>15647</v>
      </c>
      <c r="F32" s="4">
        <v>76.697031691051194</v>
      </c>
      <c r="G32" s="3">
        <v>60</v>
      </c>
      <c r="H32" s="2">
        <v>15.2808989757487</v>
      </c>
      <c r="I32" s="2">
        <f t="shared" si="10"/>
        <v>19.174257922762799</v>
      </c>
      <c r="J32" s="2">
        <f t="shared" si="11"/>
        <v>57.522773768288396</v>
      </c>
      <c r="K32" s="2" t="s">
        <v>28</v>
      </c>
      <c r="L32" s="2" t="s">
        <v>7</v>
      </c>
    </row>
    <row r="33" spans="1:16" x14ac:dyDescent="0.25">
      <c r="A33" s="2">
        <v>9103</v>
      </c>
      <c r="B33" s="6">
        <v>1650</v>
      </c>
      <c r="C33" s="6" t="s">
        <v>13</v>
      </c>
      <c r="D33" s="6" t="s">
        <v>8</v>
      </c>
      <c r="E33" s="6">
        <v>8728</v>
      </c>
      <c r="F33" s="8">
        <v>2.2037683653412001</v>
      </c>
      <c r="G33" s="2">
        <v>22</v>
      </c>
      <c r="H33" s="2">
        <v>0.34566125954670102</v>
      </c>
      <c r="I33" s="2">
        <f t="shared" ref="I33:I34" si="12">F33*0.25</f>
        <v>0.55094209133530003</v>
      </c>
      <c r="J33" s="2">
        <f t="shared" ref="J33:J34" si="13">F33*0.75</f>
        <v>1.6528262740059001</v>
      </c>
      <c r="K33" s="2" t="s">
        <v>28</v>
      </c>
      <c r="L33" s="6" t="s">
        <v>7</v>
      </c>
    </row>
    <row r="34" spans="1:16" x14ac:dyDescent="0.25">
      <c r="A34" s="2">
        <v>9101</v>
      </c>
      <c r="B34" s="6">
        <v>1652</v>
      </c>
      <c r="C34" s="6" t="s">
        <v>13</v>
      </c>
      <c r="D34" s="6" t="s">
        <v>8</v>
      </c>
      <c r="E34" s="6">
        <v>16766</v>
      </c>
      <c r="F34" s="8">
        <v>2.2037683653412001</v>
      </c>
      <c r="G34" s="2">
        <v>22</v>
      </c>
      <c r="H34" s="2">
        <v>0.34566125954670102</v>
      </c>
      <c r="I34" s="2">
        <f t="shared" si="12"/>
        <v>0.55094209133530003</v>
      </c>
      <c r="J34" s="2">
        <f t="shared" si="13"/>
        <v>1.6528262740059001</v>
      </c>
      <c r="K34" s="2" t="s">
        <v>28</v>
      </c>
      <c r="L34" s="6" t="s">
        <v>7</v>
      </c>
    </row>
    <row r="35" spans="1:16" x14ac:dyDescent="0.25">
      <c r="A35" s="2">
        <v>9280</v>
      </c>
      <c r="B35" s="2">
        <v>1656</v>
      </c>
      <c r="C35" s="2" t="s">
        <v>13</v>
      </c>
      <c r="D35" s="2" t="s">
        <v>8</v>
      </c>
      <c r="E35" s="2">
        <v>16379</v>
      </c>
      <c r="F35" s="4">
        <v>0.16365126796915599</v>
      </c>
      <c r="G35" s="2">
        <v>62</v>
      </c>
      <c r="H35" s="2">
        <v>3.2421510388993602E-2</v>
      </c>
      <c r="I35" s="2">
        <f t="shared" ref="I35:I44" si="14">F35*0.25</f>
        <v>4.0912816992288999E-2</v>
      </c>
      <c r="J35" s="2">
        <f t="shared" ref="J35:J44" si="15">F35*0.75</f>
        <v>0.122738450976867</v>
      </c>
      <c r="K35" s="2" t="s">
        <v>28</v>
      </c>
      <c r="L35" s="2" t="s">
        <v>18</v>
      </c>
    </row>
    <row r="36" spans="1:16" x14ac:dyDescent="0.25">
      <c r="A36" s="2">
        <v>9230</v>
      </c>
      <c r="B36" s="2">
        <v>1688</v>
      </c>
      <c r="C36" s="2" t="s">
        <v>13</v>
      </c>
      <c r="D36" s="2" t="s">
        <v>8</v>
      </c>
      <c r="E36" s="2">
        <v>15571</v>
      </c>
      <c r="F36" s="4">
        <v>0.25709876280583599</v>
      </c>
      <c r="G36" s="2">
        <v>95</v>
      </c>
      <c r="H36" s="2">
        <v>3.0087210023773299E-2</v>
      </c>
      <c r="I36" s="2">
        <f t="shared" si="14"/>
        <v>6.4274690701458997E-2</v>
      </c>
      <c r="J36" s="2">
        <f t="shared" si="15"/>
        <v>0.19282407210437699</v>
      </c>
      <c r="K36" s="2" t="s">
        <v>19</v>
      </c>
      <c r="L36" s="2" t="s">
        <v>19</v>
      </c>
    </row>
    <row r="37" spans="1:16" x14ac:dyDescent="0.25">
      <c r="A37" s="2">
        <v>9146</v>
      </c>
      <c r="B37" s="2">
        <v>1720</v>
      </c>
      <c r="C37" s="2" t="s">
        <v>13</v>
      </c>
      <c r="D37" s="2" t="s">
        <v>8</v>
      </c>
      <c r="E37" s="2">
        <v>12856</v>
      </c>
      <c r="F37" s="4">
        <v>4.1666666666666701E-3</v>
      </c>
      <c r="G37" s="2">
        <v>120</v>
      </c>
      <c r="H37" s="2">
        <v>2.2314337305878601E-4</v>
      </c>
      <c r="I37" s="2">
        <f t="shared" si="14"/>
        <v>1.0416666666666675E-3</v>
      </c>
      <c r="J37" s="2">
        <f t="shared" si="15"/>
        <v>3.1250000000000028E-3</v>
      </c>
      <c r="K37" s="2" t="s">
        <v>28</v>
      </c>
      <c r="L37" s="2" t="s">
        <v>7</v>
      </c>
    </row>
    <row r="38" spans="1:16" x14ac:dyDescent="0.25">
      <c r="A38" s="2">
        <v>9077</v>
      </c>
      <c r="B38" s="2">
        <v>1731</v>
      </c>
      <c r="C38" s="2" t="s">
        <v>13</v>
      </c>
      <c r="D38" s="2" t="s">
        <v>8</v>
      </c>
      <c r="E38" s="2">
        <v>5038</v>
      </c>
      <c r="F38" s="4">
        <v>73.897000000000006</v>
      </c>
      <c r="G38" s="3">
        <v>97.2</v>
      </c>
      <c r="H38" s="2">
        <v>9.1249426594585508</v>
      </c>
      <c r="I38" s="2">
        <f t="shared" si="14"/>
        <v>18.474250000000001</v>
      </c>
      <c r="J38" s="2">
        <f t="shared" si="15"/>
        <v>55.422750000000008</v>
      </c>
      <c r="K38" s="2" t="s">
        <v>28</v>
      </c>
      <c r="L38" s="2" t="s">
        <v>7</v>
      </c>
    </row>
    <row r="39" spans="1:16" x14ac:dyDescent="0.25">
      <c r="A39" s="2">
        <v>9047</v>
      </c>
      <c r="B39" s="2">
        <v>1732</v>
      </c>
      <c r="C39" s="2" t="s">
        <v>13</v>
      </c>
      <c r="D39" s="2" t="s">
        <v>8</v>
      </c>
      <c r="E39" s="2">
        <v>5439</v>
      </c>
      <c r="F39" s="4">
        <v>20.282</v>
      </c>
      <c r="G39" s="3">
        <v>84</v>
      </c>
      <c r="H39" s="2">
        <v>1.53997878174856</v>
      </c>
      <c r="I39" s="2">
        <f t="shared" si="14"/>
        <v>5.0705</v>
      </c>
      <c r="J39" s="2">
        <f t="shared" si="15"/>
        <v>15.211500000000001</v>
      </c>
      <c r="K39" s="2" t="s">
        <v>32</v>
      </c>
      <c r="L39" s="2" t="s">
        <v>7</v>
      </c>
    </row>
    <row r="40" spans="1:16" x14ac:dyDescent="0.25">
      <c r="A40" s="2">
        <v>9048</v>
      </c>
      <c r="B40" s="2">
        <v>1734</v>
      </c>
      <c r="C40" s="2" t="s">
        <v>13</v>
      </c>
      <c r="D40" s="2" t="s">
        <v>8</v>
      </c>
      <c r="E40" s="2">
        <v>16841</v>
      </c>
      <c r="F40" s="4">
        <v>20.282</v>
      </c>
      <c r="G40" s="3">
        <v>84</v>
      </c>
      <c r="H40" s="2">
        <v>1.53997878174856</v>
      </c>
      <c r="I40" s="2">
        <f t="shared" si="14"/>
        <v>5.0705</v>
      </c>
      <c r="J40" s="2">
        <f t="shared" si="15"/>
        <v>15.211500000000001</v>
      </c>
      <c r="K40" s="2" t="s">
        <v>32</v>
      </c>
      <c r="L40" s="2" t="s">
        <v>7</v>
      </c>
    </row>
    <row r="41" spans="1:16" x14ac:dyDescent="0.25">
      <c r="A41" s="2">
        <v>9185</v>
      </c>
      <c r="B41" s="2">
        <v>1736</v>
      </c>
      <c r="C41" s="2" t="s">
        <v>13</v>
      </c>
      <c r="D41" s="2" t="s">
        <v>8</v>
      </c>
      <c r="E41" s="2">
        <v>2357</v>
      </c>
      <c r="F41" s="4">
        <v>13.221689525692099</v>
      </c>
      <c r="G41" s="2">
        <v>71.400000000000006</v>
      </c>
      <c r="H41" s="2">
        <v>2.22316400697783</v>
      </c>
      <c r="I41" s="2">
        <f t="shared" si="14"/>
        <v>3.3054223814230248</v>
      </c>
      <c r="J41" s="2">
        <f t="shared" si="15"/>
        <v>9.9162671442690744</v>
      </c>
      <c r="K41" s="2" t="s">
        <v>28</v>
      </c>
      <c r="L41" s="2" t="s">
        <v>7</v>
      </c>
    </row>
    <row r="42" spans="1:16" x14ac:dyDescent="0.25">
      <c r="A42" s="2">
        <v>9069</v>
      </c>
      <c r="B42" s="2">
        <v>1737</v>
      </c>
      <c r="C42" s="2" t="s">
        <v>13</v>
      </c>
      <c r="D42" s="2" t="s">
        <v>8</v>
      </c>
      <c r="E42" s="2">
        <v>4205</v>
      </c>
      <c r="F42" s="4">
        <v>22.5</v>
      </c>
      <c r="G42" s="3">
        <v>260</v>
      </c>
      <c r="H42" s="2">
        <v>1.0324600146757399</v>
      </c>
      <c r="I42" s="2">
        <f t="shared" si="14"/>
        <v>5.625</v>
      </c>
      <c r="J42" s="2">
        <f t="shared" si="15"/>
        <v>16.875</v>
      </c>
      <c r="K42" s="2" t="s">
        <v>28</v>
      </c>
      <c r="L42" s="2" t="s">
        <v>20</v>
      </c>
    </row>
    <row r="43" spans="1:16" x14ac:dyDescent="0.25">
      <c r="A43" s="2">
        <v>9073</v>
      </c>
      <c r="B43" s="2">
        <v>1747</v>
      </c>
      <c r="C43" s="2" t="s">
        <v>13</v>
      </c>
      <c r="D43" s="2" t="s">
        <v>8</v>
      </c>
      <c r="E43" s="2">
        <v>11385</v>
      </c>
      <c r="F43" s="4">
        <v>35.874324479222899</v>
      </c>
      <c r="G43" s="2">
        <v>42.7</v>
      </c>
      <c r="H43" s="2">
        <v>10.0981642119326</v>
      </c>
      <c r="I43" s="2">
        <f t="shared" si="14"/>
        <v>8.9685811198057248</v>
      </c>
      <c r="J43" s="2">
        <f t="shared" si="15"/>
        <v>26.905743359417173</v>
      </c>
      <c r="K43" s="2" t="s">
        <v>28</v>
      </c>
      <c r="L43" s="2" t="s">
        <v>20</v>
      </c>
    </row>
    <row r="44" spans="1:16" x14ac:dyDescent="0.25">
      <c r="A44" s="2">
        <v>9068</v>
      </c>
      <c r="B44" s="2">
        <v>1755</v>
      </c>
      <c r="C44" s="2" t="s">
        <v>13</v>
      </c>
      <c r="D44" s="2" t="s">
        <v>8</v>
      </c>
      <c r="E44" s="2">
        <v>4206</v>
      </c>
      <c r="F44" s="4">
        <v>7.5</v>
      </c>
      <c r="G44" s="3">
        <v>260</v>
      </c>
      <c r="H44" s="2">
        <v>0.34415333822524702</v>
      </c>
      <c r="I44" s="2">
        <f t="shared" si="14"/>
        <v>1.875</v>
      </c>
      <c r="J44" s="2">
        <f t="shared" si="15"/>
        <v>5.625</v>
      </c>
      <c r="K44" s="2" t="s">
        <v>28</v>
      </c>
      <c r="L44" s="2" t="s">
        <v>20</v>
      </c>
      <c r="P44" s="5"/>
    </row>
    <row r="45" spans="1:16" x14ac:dyDescent="0.25">
      <c r="A45" s="2">
        <v>9067</v>
      </c>
      <c r="B45" s="2">
        <v>1756</v>
      </c>
      <c r="C45" s="2" t="s">
        <v>13</v>
      </c>
      <c r="D45" s="2" t="s">
        <v>8</v>
      </c>
      <c r="E45" s="2">
        <v>4665</v>
      </c>
      <c r="F45" s="4">
        <v>7.5</v>
      </c>
      <c r="G45" s="3">
        <v>260</v>
      </c>
      <c r="H45" s="2">
        <v>0.34415333822524702</v>
      </c>
      <c r="I45" s="2">
        <f t="shared" ref="I45:I64" si="16">F45*0.25</f>
        <v>1.875</v>
      </c>
      <c r="J45" s="2">
        <f t="shared" ref="J45:J62" si="17">F45*0.75</f>
        <v>5.625</v>
      </c>
      <c r="K45" s="2" t="s">
        <v>28</v>
      </c>
      <c r="L45" s="2" t="s">
        <v>20</v>
      </c>
    </row>
    <row r="46" spans="1:16" x14ac:dyDescent="0.25">
      <c r="A46" s="2">
        <v>9070</v>
      </c>
      <c r="B46" s="2">
        <v>1757</v>
      </c>
      <c r="C46" s="2" t="s">
        <v>13</v>
      </c>
      <c r="D46" s="2" t="s">
        <v>8</v>
      </c>
      <c r="E46" s="2">
        <v>8525</v>
      </c>
      <c r="F46" s="4">
        <v>7.5</v>
      </c>
      <c r="G46" s="3">
        <v>260</v>
      </c>
      <c r="H46" s="2">
        <v>0.34415333822524702</v>
      </c>
      <c r="I46" s="2">
        <f t="shared" si="16"/>
        <v>1.875</v>
      </c>
      <c r="J46" s="2">
        <f t="shared" si="17"/>
        <v>5.625</v>
      </c>
      <c r="K46" s="2" t="s">
        <v>28</v>
      </c>
      <c r="L46" s="2" t="s">
        <v>20</v>
      </c>
    </row>
    <row r="47" spans="1:16" x14ac:dyDescent="0.25">
      <c r="A47" s="2">
        <v>9164</v>
      </c>
      <c r="B47" s="2">
        <v>1792</v>
      </c>
      <c r="C47" s="2" t="s">
        <v>13</v>
      </c>
      <c r="D47" s="2" t="s">
        <v>8</v>
      </c>
      <c r="E47" s="2">
        <v>11820</v>
      </c>
      <c r="F47" s="4">
        <v>106.331666666667</v>
      </c>
      <c r="G47" s="3">
        <v>360</v>
      </c>
      <c r="H47" s="2">
        <v>2.8034555755175301</v>
      </c>
      <c r="I47" s="2">
        <f t="shared" si="16"/>
        <v>26.582916666666751</v>
      </c>
      <c r="J47" s="2">
        <f t="shared" si="17"/>
        <v>79.748750000000257</v>
      </c>
      <c r="K47" s="2" t="s">
        <v>28</v>
      </c>
      <c r="L47" s="2" t="s">
        <v>7</v>
      </c>
    </row>
    <row r="48" spans="1:16" x14ac:dyDescent="0.25">
      <c r="A48" s="2">
        <v>9211</v>
      </c>
      <c r="B48" s="2">
        <v>1795</v>
      </c>
      <c r="C48" s="2" t="s">
        <v>13</v>
      </c>
      <c r="D48" s="2" t="s">
        <v>8</v>
      </c>
      <c r="E48" s="2">
        <v>11820</v>
      </c>
      <c r="F48" s="4">
        <v>53.725000000000001</v>
      </c>
      <c r="G48" s="2">
        <v>81.900000000000006</v>
      </c>
      <c r="H48" s="2">
        <v>3.8892361320240498</v>
      </c>
      <c r="I48" s="2">
        <f t="shared" si="16"/>
        <v>13.43125</v>
      </c>
      <c r="J48" s="2">
        <f t="shared" si="17"/>
        <v>40.293750000000003</v>
      </c>
      <c r="K48" s="2" t="s">
        <v>28</v>
      </c>
      <c r="L48" s="2" t="s">
        <v>7</v>
      </c>
    </row>
    <row r="49" spans="1:12" x14ac:dyDescent="0.25">
      <c r="A49" s="2">
        <v>9181</v>
      </c>
      <c r="B49" s="2">
        <v>1797</v>
      </c>
      <c r="C49" s="2" t="s">
        <v>13</v>
      </c>
      <c r="D49" s="2" t="s">
        <v>8</v>
      </c>
      <c r="E49" s="2">
        <v>15691</v>
      </c>
      <c r="F49" s="4">
        <v>7.5149999999999997</v>
      </c>
      <c r="G49" s="3">
        <v>11.28</v>
      </c>
      <c r="H49" s="2">
        <v>3.3624011354769601</v>
      </c>
      <c r="I49" s="2">
        <f t="shared" si="16"/>
        <v>1.8787499999999999</v>
      </c>
      <c r="J49" s="2">
        <f t="shared" si="17"/>
        <v>5.6362499999999995</v>
      </c>
      <c r="K49" s="2" t="s">
        <v>28</v>
      </c>
      <c r="L49" s="2" t="s">
        <v>7</v>
      </c>
    </row>
    <row r="50" spans="1:12" x14ac:dyDescent="0.25">
      <c r="A50" s="2">
        <v>9005</v>
      </c>
      <c r="B50" s="2">
        <v>1799</v>
      </c>
      <c r="C50" s="2" t="s">
        <v>13</v>
      </c>
      <c r="D50" s="2" t="s">
        <v>8</v>
      </c>
      <c r="E50" s="2">
        <v>7586</v>
      </c>
      <c r="F50" s="4">
        <v>74.031000000000006</v>
      </c>
      <c r="G50" s="3">
        <v>192.99</v>
      </c>
      <c r="H50" s="2">
        <v>4.6060896659040198</v>
      </c>
      <c r="I50" s="2">
        <f t="shared" si="16"/>
        <v>18.507750000000001</v>
      </c>
      <c r="J50" s="2">
        <f t="shared" si="17"/>
        <v>55.523250000000004</v>
      </c>
      <c r="K50" s="2" t="s">
        <v>32</v>
      </c>
      <c r="L50" s="2" t="s">
        <v>7</v>
      </c>
    </row>
    <row r="51" spans="1:12" x14ac:dyDescent="0.25">
      <c r="A51" s="2">
        <v>9091</v>
      </c>
      <c r="B51" s="2">
        <v>1800</v>
      </c>
      <c r="C51" s="2" t="s">
        <v>13</v>
      </c>
      <c r="D51" s="2" t="s">
        <v>8</v>
      </c>
      <c r="E51" s="2">
        <v>8401</v>
      </c>
      <c r="F51" s="4">
        <v>74.031000000000006</v>
      </c>
      <c r="G51" s="3">
        <v>192.99</v>
      </c>
      <c r="H51" s="2">
        <v>4.6060896659040198</v>
      </c>
      <c r="I51" s="2">
        <f t="shared" si="16"/>
        <v>18.507750000000001</v>
      </c>
      <c r="J51" s="2">
        <f t="shared" si="17"/>
        <v>55.523250000000004</v>
      </c>
      <c r="K51" s="2" t="s">
        <v>32</v>
      </c>
      <c r="L51" s="2" t="s">
        <v>7</v>
      </c>
    </row>
    <row r="52" spans="1:12" x14ac:dyDescent="0.25">
      <c r="A52" s="2">
        <v>9151</v>
      </c>
      <c r="B52" s="2">
        <v>1801</v>
      </c>
      <c r="C52" s="2" t="s">
        <v>13</v>
      </c>
      <c r="D52" s="2" t="s">
        <v>8</v>
      </c>
      <c r="E52" s="2">
        <v>5468</v>
      </c>
      <c r="F52" s="4">
        <v>48.170999999999999</v>
      </c>
      <c r="G52" s="3">
        <v>74.819999999999993</v>
      </c>
      <c r="H52" s="2">
        <v>4.7474632447289302</v>
      </c>
      <c r="I52" s="2">
        <f t="shared" si="16"/>
        <v>12.04275</v>
      </c>
      <c r="J52" s="2">
        <f t="shared" si="17"/>
        <v>36.128250000000001</v>
      </c>
      <c r="K52" s="2" t="s">
        <v>28</v>
      </c>
      <c r="L52" s="2" t="s">
        <v>7</v>
      </c>
    </row>
    <row r="53" spans="1:12" x14ac:dyDescent="0.25">
      <c r="A53" s="2">
        <v>9102</v>
      </c>
      <c r="B53" s="2">
        <v>1802</v>
      </c>
      <c r="C53" s="2" t="s">
        <v>13</v>
      </c>
      <c r="D53" s="2" t="s">
        <v>8</v>
      </c>
      <c r="E53" s="2">
        <v>5468</v>
      </c>
      <c r="F53" s="4">
        <v>36.198333333333302</v>
      </c>
      <c r="G53" s="3">
        <v>29</v>
      </c>
      <c r="H53" s="2">
        <v>14.4521113404452</v>
      </c>
      <c r="I53" s="2">
        <f t="shared" si="16"/>
        <v>9.0495833333333255</v>
      </c>
      <c r="J53" s="2">
        <f t="shared" si="17"/>
        <v>27.148749999999978</v>
      </c>
      <c r="K53" s="2" t="s">
        <v>32</v>
      </c>
      <c r="L53" s="2" t="s">
        <v>7</v>
      </c>
    </row>
    <row r="54" spans="1:12" x14ac:dyDescent="0.25">
      <c r="A54" s="2">
        <v>9105</v>
      </c>
      <c r="B54" s="2">
        <v>1805</v>
      </c>
      <c r="C54" s="2" t="s">
        <v>13</v>
      </c>
      <c r="D54" s="2" t="s">
        <v>8</v>
      </c>
      <c r="E54" s="2">
        <v>4222</v>
      </c>
      <c r="F54" s="4">
        <v>89.486007717338396</v>
      </c>
      <c r="G54" s="3">
        <v>107.9</v>
      </c>
      <c r="H54" s="2">
        <v>9.9630388802613403</v>
      </c>
      <c r="I54" s="2">
        <f t="shared" si="16"/>
        <v>22.371501929334599</v>
      </c>
      <c r="J54" s="2">
        <f t="shared" si="17"/>
        <v>67.114505788003797</v>
      </c>
      <c r="K54" s="2" t="s">
        <v>32</v>
      </c>
      <c r="L54" s="2" t="s">
        <v>7</v>
      </c>
    </row>
    <row r="55" spans="1:12" x14ac:dyDescent="0.25">
      <c r="A55" s="2">
        <v>9100</v>
      </c>
      <c r="B55" s="2">
        <v>1809</v>
      </c>
      <c r="C55" s="2" t="s">
        <v>13</v>
      </c>
      <c r="D55" s="2" t="s">
        <v>8</v>
      </c>
      <c r="E55" s="2">
        <v>3240</v>
      </c>
      <c r="F55" s="4">
        <v>145.12156822231</v>
      </c>
      <c r="G55" s="3">
        <v>122</v>
      </c>
      <c r="H55" s="2">
        <v>14.956316477106901</v>
      </c>
      <c r="I55" s="2">
        <f t="shared" si="16"/>
        <v>36.280392055577501</v>
      </c>
      <c r="J55" s="2">
        <f t="shared" si="17"/>
        <v>108.84117616673251</v>
      </c>
      <c r="K55" s="2" t="s">
        <v>32</v>
      </c>
      <c r="L55" s="2" t="s">
        <v>7</v>
      </c>
    </row>
    <row r="56" spans="1:12" x14ac:dyDescent="0.25">
      <c r="A56" s="2">
        <v>9019</v>
      </c>
      <c r="B56" s="2">
        <v>1814</v>
      </c>
      <c r="C56" s="2" t="s">
        <v>13</v>
      </c>
      <c r="D56" s="2" t="s">
        <v>8</v>
      </c>
      <c r="E56" s="2">
        <v>3252</v>
      </c>
      <c r="F56" s="4">
        <v>19.419722222222202</v>
      </c>
      <c r="G56" s="3">
        <v>86.8</v>
      </c>
      <c r="H56" s="2">
        <v>2.6206033379798899</v>
      </c>
      <c r="I56" s="2">
        <f t="shared" si="16"/>
        <v>4.8549305555555504</v>
      </c>
      <c r="J56" s="2">
        <f t="shared" si="17"/>
        <v>14.56479166666665</v>
      </c>
      <c r="K56" s="2" t="s">
        <v>32</v>
      </c>
      <c r="L56" s="2" t="s">
        <v>21</v>
      </c>
    </row>
    <row r="57" spans="1:12" x14ac:dyDescent="0.25">
      <c r="A57" s="2">
        <v>9021</v>
      </c>
      <c r="B57" s="2">
        <v>1815</v>
      </c>
      <c r="C57" s="2" t="s">
        <v>13</v>
      </c>
      <c r="D57" s="2" t="s">
        <v>8</v>
      </c>
      <c r="E57" s="2">
        <v>3443</v>
      </c>
      <c r="F57" s="4">
        <v>19.419722222222202</v>
      </c>
      <c r="G57" s="3">
        <v>86.8</v>
      </c>
      <c r="H57" s="2">
        <v>2.6206033379798899</v>
      </c>
      <c r="I57" s="2">
        <f t="shared" si="16"/>
        <v>4.8549305555555504</v>
      </c>
      <c r="J57" s="2">
        <f t="shared" si="17"/>
        <v>14.56479166666665</v>
      </c>
      <c r="K57" s="2" t="s">
        <v>32</v>
      </c>
      <c r="L57" s="2" t="s">
        <v>21</v>
      </c>
    </row>
    <row r="58" spans="1:12" x14ac:dyDescent="0.25">
      <c r="A58" s="2">
        <v>9020</v>
      </c>
      <c r="B58" s="2">
        <v>1816</v>
      </c>
      <c r="C58" s="2" t="s">
        <v>13</v>
      </c>
      <c r="D58" s="2" t="s">
        <v>8</v>
      </c>
      <c r="E58" s="2">
        <v>8422</v>
      </c>
      <c r="F58" s="4">
        <v>19.419722222222202</v>
      </c>
      <c r="G58" s="3">
        <v>86.8</v>
      </c>
      <c r="H58" s="2">
        <v>2.6206033379798899</v>
      </c>
      <c r="I58" s="2">
        <f t="shared" si="16"/>
        <v>4.8549305555555504</v>
      </c>
      <c r="J58" s="2">
        <f t="shared" si="17"/>
        <v>14.56479166666665</v>
      </c>
      <c r="K58" s="2" t="s">
        <v>32</v>
      </c>
      <c r="L58" s="2" t="s">
        <v>21</v>
      </c>
    </row>
    <row r="59" spans="1:12" x14ac:dyDescent="0.25">
      <c r="A59" s="2">
        <v>9006</v>
      </c>
      <c r="B59" s="6">
        <v>1824</v>
      </c>
      <c r="C59" s="6" t="s">
        <v>13</v>
      </c>
      <c r="D59" s="6" t="s">
        <v>8</v>
      </c>
      <c r="E59" s="6">
        <v>15741</v>
      </c>
      <c r="F59" s="8">
        <v>6.38420739509721</v>
      </c>
      <c r="G59" s="2">
        <v>75</v>
      </c>
      <c r="H59" s="2">
        <v>1.04224049333147</v>
      </c>
      <c r="I59" s="2">
        <f t="shared" si="16"/>
        <v>1.5960518487743025</v>
      </c>
      <c r="J59" s="2">
        <f t="shared" si="17"/>
        <v>4.7881555463229075</v>
      </c>
      <c r="K59" s="2" t="s">
        <v>32</v>
      </c>
      <c r="L59" s="6" t="s">
        <v>7</v>
      </c>
    </row>
    <row r="60" spans="1:12" x14ac:dyDescent="0.25">
      <c r="A60" s="2">
        <v>9045</v>
      </c>
      <c r="B60" s="6">
        <v>9842</v>
      </c>
      <c r="C60" s="6" t="s">
        <v>13</v>
      </c>
      <c r="D60" s="6" t="s">
        <v>8</v>
      </c>
      <c r="E60" s="6">
        <v>10244</v>
      </c>
      <c r="F60" s="8">
        <v>4.9860220904746599</v>
      </c>
      <c r="G60" s="2">
        <v>10</v>
      </c>
      <c r="H60" s="2">
        <v>6.0536160420771603</v>
      </c>
      <c r="I60" s="2">
        <f t="shared" si="16"/>
        <v>1.246505522618665</v>
      </c>
      <c r="J60" s="2">
        <f t="shared" si="17"/>
        <v>3.7395165678559952</v>
      </c>
      <c r="K60" s="2" t="s">
        <v>34</v>
      </c>
      <c r="L60" s="6" t="s">
        <v>34</v>
      </c>
    </row>
    <row r="61" spans="1:12" x14ac:dyDescent="0.25">
      <c r="A61" s="2">
        <v>9097</v>
      </c>
      <c r="B61" s="2">
        <v>9853</v>
      </c>
      <c r="C61" s="2" t="s">
        <v>13</v>
      </c>
      <c r="D61" s="2" t="s">
        <v>8</v>
      </c>
      <c r="E61" s="2">
        <v>6576</v>
      </c>
      <c r="F61" s="4">
        <v>0.61838089994915002</v>
      </c>
      <c r="G61" s="3">
        <v>136.19999999999999</v>
      </c>
      <c r="H61" s="2">
        <v>5.4490897110537999E-2</v>
      </c>
      <c r="I61" s="2">
        <f t="shared" si="16"/>
        <v>0.15459522498728751</v>
      </c>
      <c r="J61" s="2">
        <f t="shared" si="17"/>
        <v>0.46378567496186252</v>
      </c>
      <c r="K61" s="2" t="s">
        <v>31</v>
      </c>
      <c r="L61" s="2" t="s">
        <v>15</v>
      </c>
    </row>
    <row r="62" spans="1:12" x14ac:dyDescent="0.25">
      <c r="A62" s="2">
        <v>9098</v>
      </c>
      <c r="B62" s="2">
        <v>9854</v>
      </c>
      <c r="C62" s="2" t="s">
        <v>13</v>
      </c>
      <c r="D62" s="2" t="s">
        <v>8</v>
      </c>
      <c r="E62" s="2">
        <v>11817</v>
      </c>
      <c r="F62" s="4">
        <v>0.61838089994915002</v>
      </c>
      <c r="G62" s="3">
        <v>136.19999999999999</v>
      </c>
      <c r="H62" s="2">
        <v>5.4490897110537999E-2</v>
      </c>
      <c r="I62" s="2">
        <f t="shared" si="16"/>
        <v>0.15459522498728751</v>
      </c>
      <c r="J62" s="2">
        <f t="shared" si="17"/>
        <v>0.46378567496186252</v>
      </c>
      <c r="K62" s="2" t="s">
        <v>31</v>
      </c>
      <c r="L62" s="2" t="s">
        <v>15</v>
      </c>
    </row>
    <row r="63" spans="1:12" x14ac:dyDescent="0.25">
      <c r="A63" s="2">
        <v>9080</v>
      </c>
      <c r="B63" s="2">
        <v>10265</v>
      </c>
      <c r="C63" s="2" t="s">
        <v>13</v>
      </c>
      <c r="D63" s="2" t="s">
        <v>8</v>
      </c>
      <c r="E63" s="2">
        <v>10458</v>
      </c>
      <c r="F63" s="4">
        <v>6.1333333333333302</v>
      </c>
      <c r="G63" s="3">
        <v>24.3</v>
      </c>
      <c r="H63" s="2">
        <v>3.0242998022956198</v>
      </c>
      <c r="I63" s="2">
        <f t="shared" si="16"/>
        <v>1.5333333333333325</v>
      </c>
      <c r="J63" s="2">
        <f>F63*0.75</f>
        <v>4.5999999999999979</v>
      </c>
      <c r="K63" s="2" t="s">
        <v>11</v>
      </c>
      <c r="L63" s="2" t="s">
        <v>11</v>
      </c>
    </row>
    <row r="64" spans="1:12" x14ac:dyDescent="0.25">
      <c r="A64" s="2">
        <v>9322</v>
      </c>
      <c r="B64" s="6">
        <v>13329</v>
      </c>
      <c r="C64" s="6" t="s">
        <v>13</v>
      </c>
      <c r="D64" s="6" t="s">
        <v>8</v>
      </c>
      <c r="E64" s="6">
        <v>5183</v>
      </c>
      <c r="F64" s="6">
        <v>24.247</v>
      </c>
      <c r="G64" s="2">
        <v>21.7</v>
      </c>
      <c r="H64" s="2">
        <v>13.4154120013909</v>
      </c>
      <c r="I64" s="2">
        <f t="shared" si="16"/>
        <v>6.06175</v>
      </c>
      <c r="J64" s="2">
        <f>F64*0.75</f>
        <v>18.18525</v>
      </c>
      <c r="K64" s="2" t="s">
        <v>28</v>
      </c>
      <c r="L64" s="6" t="s">
        <v>7</v>
      </c>
    </row>
    <row r="65" spans="1:12" x14ac:dyDescent="0.25">
      <c r="K65" s="1"/>
    </row>
    <row r="68" spans="1:12" x14ac:dyDescent="0.25">
      <c r="A68" s="2" t="s">
        <v>23</v>
      </c>
      <c r="B68" s="2" t="s">
        <v>0</v>
      </c>
      <c r="C68" s="2" t="s">
        <v>3</v>
      </c>
      <c r="D68" s="2" t="s">
        <v>1</v>
      </c>
      <c r="E68" s="2" t="s">
        <v>2</v>
      </c>
      <c r="F68" s="2" t="s">
        <v>22</v>
      </c>
      <c r="G68" s="2" t="s">
        <v>25</v>
      </c>
      <c r="H68" s="2" t="s">
        <v>24</v>
      </c>
      <c r="I68" s="2" t="s">
        <v>26</v>
      </c>
      <c r="J68" s="2" t="s">
        <v>27</v>
      </c>
      <c r="K68" s="2" t="s">
        <v>29</v>
      </c>
      <c r="L68" s="2" t="s">
        <v>4</v>
      </c>
    </row>
    <row r="69" spans="1:12" x14ac:dyDescent="0.25">
      <c r="A69" s="2">
        <v>9228</v>
      </c>
      <c r="B69" s="2">
        <v>933</v>
      </c>
      <c r="C69" s="2" t="s">
        <v>6</v>
      </c>
      <c r="D69" s="2" t="s">
        <v>5</v>
      </c>
      <c r="E69" s="2">
        <v>1025</v>
      </c>
      <c r="F69" s="2">
        <v>300</v>
      </c>
      <c r="G69" s="2">
        <v>138</v>
      </c>
      <c r="H69" s="2">
        <v>29.7995466922773</v>
      </c>
      <c r="I69" s="2">
        <v>75</v>
      </c>
      <c r="J69" s="2">
        <v>225</v>
      </c>
      <c r="K69" s="2" t="s">
        <v>28</v>
      </c>
      <c r="L69" s="2" t="s">
        <v>7</v>
      </c>
    </row>
    <row r="70" spans="1:12" x14ac:dyDescent="0.25">
      <c r="A70" s="2">
        <v>9242</v>
      </c>
      <c r="B70" s="2">
        <v>934</v>
      </c>
      <c r="C70" s="2" t="s">
        <v>9</v>
      </c>
      <c r="D70" s="2" t="s">
        <v>8</v>
      </c>
      <c r="E70" s="2">
        <v>1709</v>
      </c>
      <c r="F70" s="2">
        <v>39.899000000000001</v>
      </c>
      <c r="G70" s="2">
        <v>68</v>
      </c>
      <c r="H70" s="2">
        <v>6.4732236408696302</v>
      </c>
      <c r="I70" s="2">
        <v>9.9747500000000002</v>
      </c>
      <c r="J70" s="2">
        <v>29.924250000000001</v>
      </c>
      <c r="K70" s="2" t="s">
        <v>28</v>
      </c>
      <c r="L70" s="2" t="s">
        <v>7</v>
      </c>
    </row>
    <row r="71" spans="1:12" x14ac:dyDescent="0.25">
      <c r="A71" s="2">
        <v>9106</v>
      </c>
      <c r="B71" s="2">
        <v>941</v>
      </c>
      <c r="C71" s="2" t="s">
        <v>10</v>
      </c>
      <c r="D71" s="2" t="s">
        <v>5</v>
      </c>
      <c r="E71" s="2">
        <v>117</v>
      </c>
      <c r="F71" s="2">
        <v>98.27</v>
      </c>
      <c r="G71" s="2">
        <v>234.4</v>
      </c>
      <c r="H71" s="2">
        <v>4.9442717256930999</v>
      </c>
      <c r="I71" s="2">
        <v>24.567499999999999</v>
      </c>
      <c r="J71" s="2">
        <v>73.702500000000001</v>
      </c>
      <c r="K71" s="2" t="s">
        <v>11</v>
      </c>
      <c r="L71" s="2" t="s">
        <v>11</v>
      </c>
    </row>
    <row r="72" spans="1:12" x14ac:dyDescent="0.25">
      <c r="A72" s="2">
        <v>9245</v>
      </c>
      <c r="B72" s="2">
        <v>946</v>
      </c>
      <c r="C72" s="2" t="s">
        <v>12</v>
      </c>
      <c r="D72" s="2" t="s">
        <v>8</v>
      </c>
      <c r="E72" s="2">
        <v>1202</v>
      </c>
      <c r="F72" s="2">
        <v>1320.0095242579</v>
      </c>
      <c r="G72" s="2">
        <v>587</v>
      </c>
      <c r="H72" s="2">
        <v>28.006246282303799</v>
      </c>
      <c r="I72" s="2">
        <v>330.002381064475</v>
      </c>
      <c r="J72" s="2">
        <v>990.00714319342501</v>
      </c>
      <c r="K72" s="2" t="s">
        <v>28</v>
      </c>
      <c r="L72" s="2" t="s">
        <v>7</v>
      </c>
    </row>
    <row r="73" spans="1:12" x14ac:dyDescent="0.25">
      <c r="A73" s="2">
        <v>9244</v>
      </c>
      <c r="B73" s="2">
        <v>947</v>
      </c>
      <c r="C73" s="2" t="s">
        <v>12</v>
      </c>
      <c r="D73" s="2" t="s">
        <v>8</v>
      </c>
      <c r="E73" s="2">
        <v>1444</v>
      </c>
      <c r="F73" s="2">
        <v>169.99047574209601</v>
      </c>
      <c r="G73" s="2">
        <v>587</v>
      </c>
      <c r="H73" s="2">
        <v>28.006246282303799</v>
      </c>
      <c r="I73" s="2">
        <v>42.497618935524002</v>
      </c>
      <c r="J73" s="2">
        <v>127.49285680657201</v>
      </c>
      <c r="K73" s="2" t="s">
        <v>28</v>
      </c>
      <c r="L73" s="2" t="s">
        <v>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3F387-179A-4AB9-961D-5EF1BF8D06B6}">
  <dimension ref="B1:C20"/>
  <sheetViews>
    <sheetView tabSelected="1" workbookViewId="0">
      <selection activeCell="C23" sqref="C23"/>
    </sheetView>
  </sheetViews>
  <sheetFormatPr defaultRowHeight="15" x14ac:dyDescent="0.25"/>
  <cols>
    <col min="2" max="2" width="23.5703125" bestFit="1" customWidth="1"/>
    <col min="3" max="3" width="19.5703125" bestFit="1" customWidth="1"/>
  </cols>
  <sheetData>
    <row r="1" spans="2:3" x14ac:dyDescent="0.25">
      <c r="B1" t="s">
        <v>39</v>
      </c>
    </row>
    <row r="2" spans="2:3" x14ac:dyDescent="0.25">
      <c r="B2" s="9" t="s">
        <v>40</v>
      </c>
      <c r="C2" t="s">
        <v>42</v>
      </c>
    </row>
    <row r="3" spans="2:3" x14ac:dyDescent="0.25">
      <c r="B3" s="10" t="s">
        <v>11</v>
      </c>
      <c r="C3" s="11">
        <v>6.1333333333333302</v>
      </c>
    </row>
    <row r="4" spans="2:3" x14ac:dyDescent="0.25">
      <c r="B4" s="10" t="s">
        <v>30</v>
      </c>
      <c r="C4" s="11">
        <v>62.421178876256903</v>
      </c>
    </row>
    <row r="5" spans="2:3" x14ac:dyDescent="0.25">
      <c r="B5" s="10" t="s">
        <v>31</v>
      </c>
      <c r="C5" s="11">
        <v>61.07696345262471</v>
      </c>
    </row>
    <row r="6" spans="2:3" x14ac:dyDescent="0.25">
      <c r="B6" s="10" t="s">
        <v>16</v>
      </c>
      <c r="C6" s="11">
        <v>92.44283992230649</v>
      </c>
    </row>
    <row r="7" spans="2:3" x14ac:dyDescent="0.25">
      <c r="B7" s="10" t="s">
        <v>34</v>
      </c>
      <c r="C7" s="11">
        <v>79.113780560702565</v>
      </c>
    </row>
    <row r="8" spans="2:3" x14ac:dyDescent="0.25">
      <c r="B8" s="10" t="s">
        <v>28</v>
      </c>
      <c r="C8" s="11">
        <v>796.75353431687915</v>
      </c>
    </row>
    <row r="9" spans="2:3" x14ac:dyDescent="0.25">
      <c r="B9" s="10" t="s">
        <v>32</v>
      </c>
      <c r="C9" s="11">
        <v>664.49178333474549</v>
      </c>
    </row>
    <row r="10" spans="2:3" x14ac:dyDescent="0.25">
      <c r="B10" s="10" t="s">
        <v>19</v>
      </c>
      <c r="C10" s="11">
        <v>0.25709876280583599</v>
      </c>
    </row>
    <row r="11" spans="2:3" x14ac:dyDescent="0.25">
      <c r="B11" s="10" t="s">
        <v>41</v>
      </c>
      <c r="C11" s="11">
        <v>1762.6905125596543</v>
      </c>
    </row>
    <row r="17" spans="2:3" x14ac:dyDescent="0.25">
      <c r="B17" s="9" t="s">
        <v>40</v>
      </c>
      <c r="C17" t="s">
        <v>42</v>
      </c>
    </row>
    <row r="18" spans="2:3" x14ac:dyDescent="0.25">
      <c r="B18" s="10" t="s">
        <v>11</v>
      </c>
      <c r="C18" s="11">
        <v>98.27</v>
      </c>
    </row>
    <row r="19" spans="2:3" x14ac:dyDescent="0.25">
      <c r="B19" s="10" t="s">
        <v>28</v>
      </c>
      <c r="C19" s="11">
        <v>1829.8989999999958</v>
      </c>
    </row>
    <row r="20" spans="2:3" x14ac:dyDescent="0.25">
      <c r="B20" s="10" t="s">
        <v>41</v>
      </c>
      <c r="C20" s="11">
        <v>1928.1689999999958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BySubbasin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Davis, Alexa</dc:creator>
  <cp:lastModifiedBy>Burgert, Kari</cp:lastModifiedBy>
  <dcterms:created xsi:type="dcterms:W3CDTF">2022-03-30T16:54:56Z</dcterms:created>
  <dcterms:modified xsi:type="dcterms:W3CDTF">2022-04-04T20:17:13Z</dcterms:modified>
</cp:coreProperties>
</file>