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RCA\EC\For2021\KS\GW_Model_Input\CIR\"/>
    </mc:Choice>
  </mc:AlternateContent>
  <xr:revisionPtr revIDLastSave="0" documentId="13_ncr:1_{1BC38979-8973-4C48-9A35-33D4939488C7}" xr6:coauthVersionLast="47" xr6:coauthVersionMax="47" xr10:uidLastSave="{00000000-0000-0000-0000-000000000000}"/>
  <bookViews>
    <workbookView xWindow="735" yWindow="735" windowWidth="19027" windowHeight="12120" xr2:uid="{4D44524A-5C7A-47DC-9E75-5E1BE45DB371}"/>
  </bookViews>
  <sheets>
    <sheet name="summary_by_COUNTY" sheetId="1" r:id="rId1"/>
  </sheets>
  <externalReferences>
    <externalReference r:id="rId2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year">[1]NOTES!$B$2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1" l="1"/>
  <c r="K10" i="1"/>
  <c r="N10" i="1" s="1"/>
  <c r="J10" i="1"/>
  <c r="I10" i="1"/>
  <c r="M9" i="1"/>
  <c r="K9" i="1"/>
  <c r="N9" i="1" s="1"/>
  <c r="J9" i="1"/>
  <c r="I9" i="1"/>
  <c r="M8" i="1"/>
  <c r="K8" i="1"/>
  <c r="N8" i="1" s="1"/>
  <c r="J8" i="1"/>
  <c r="I8" i="1"/>
  <c r="L8" i="1" s="1"/>
  <c r="M7" i="1"/>
  <c r="K7" i="1"/>
  <c r="N7" i="1" s="1"/>
  <c r="J7" i="1"/>
  <c r="I7" i="1"/>
  <c r="L7" i="1" s="1"/>
  <c r="M6" i="1"/>
  <c r="K6" i="1"/>
  <c r="N6" i="1" s="1"/>
  <c r="J6" i="1"/>
  <c r="I6" i="1"/>
  <c r="M5" i="1"/>
  <c r="K5" i="1"/>
  <c r="N5" i="1" s="1"/>
  <c r="J5" i="1"/>
  <c r="L5" i="1" s="1"/>
  <c r="I5" i="1"/>
  <c r="M4" i="1"/>
  <c r="K4" i="1"/>
  <c r="N4" i="1" s="1"/>
  <c r="J4" i="1"/>
  <c r="I4" i="1"/>
  <c r="L4" i="1" s="1"/>
  <c r="M3" i="1"/>
  <c r="K3" i="1"/>
  <c r="N3" i="1" s="1"/>
  <c r="J3" i="1"/>
  <c r="L3" i="1" s="1"/>
  <c r="I3" i="1"/>
  <c r="M2" i="1"/>
  <c r="K2" i="1"/>
  <c r="J2" i="1"/>
  <c r="I2" i="1"/>
  <c r="M13" i="1" l="1"/>
  <c r="L6" i="1"/>
  <c r="I13" i="1"/>
  <c r="J11" i="1"/>
  <c r="L9" i="1"/>
  <c r="K11" i="1"/>
  <c r="N11" i="1" s="1"/>
  <c r="L10" i="1"/>
  <c r="J13" i="1"/>
  <c r="L2" i="1"/>
  <c r="I11" i="1"/>
  <c r="M11" i="1"/>
  <c r="K13" i="1"/>
  <c r="K17" i="1" s="1"/>
  <c r="N2" i="1"/>
  <c r="N13" i="1" s="1"/>
  <c r="K16" i="1" l="1"/>
  <c r="L13" i="1"/>
  <c r="L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 [KDA]</author>
  </authors>
  <commentList>
    <comment ref="B1" authorId="0" shapeId="0" xr:uid="{0EB2FF18-A6E6-46EC-A871-55EDD8F6081E}">
      <text>
        <r>
          <rPr>
            <b/>
            <sz val="9"/>
            <color indexed="81"/>
            <rFont val="Tahoma"/>
            <family val="2"/>
          </rPr>
          <t>Perkins, Sam [KDA]:</t>
        </r>
        <r>
          <rPr>
            <sz val="9"/>
            <color indexed="81"/>
            <rFont val="Tahoma"/>
            <family val="2"/>
          </rPr>
          <t xml:space="preserve">
summary row for each county in sheet results_county, file KSCIR_updateYYYY.xls for year YYYY.</t>
        </r>
      </text>
    </comment>
  </commentList>
</comments>
</file>

<file path=xl/sharedStrings.xml><?xml version="1.0" encoding="utf-8"?>
<sst xmlns="http://schemas.openxmlformats.org/spreadsheetml/2006/main" count="44" uniqueCount="44">
  <si>
    <t>county</t>
  </si>
  <si>
    <t>record</t>
  </si>
  <si>
    <t>reported gw Irrig pumping 2021 Ac-ft [6]</t>
  </si>
  <si>
    <t>Return flow af [6]</t>
  </si>
  <si>
    <t>reported gw Irrig area 2021 Acres [6]</t>
  </si>
  <si>
    <t>return flow fraction</t>
  </si>
  <si>
    <t>gw irrigated depth (in)</t>
  </si>
  <si>
    <t>Irrig area as fraction of total</t>
  </si>
  <si>
    <t>potential consumptive use composite 2021 in [1]</t>
  </si>
  <si>
    <t>NET consumptive use composite 2021 in [2]</t>
  </si>
  <si>
    <t>Pumping (CIR) in 2021 in [3]</t>
  </si>
  <si>
    <t>effective precip composite 2021 in [4]</t>
  </si>
  <si>
    <t>actual precip 2021 in [5]</t>
  </si>
  <si>
    <t>Pct irrig demand met</t>
  </si>
  <si>
    <t>Cheyenne</t>
  </si>
  <si>
    <t>Decatur</t>
  </si>
  <si>
    <t>Norton</t>
  </si>
  <si>
    <t>Phillips</t>
  </si>
  <si>
    <t>Rawlins</t>
  </si>
  <si>
    <t>Sheridan</t>
  </si>
  <si>
    <t>Sherman</t>
  </si>
  <si>
    <t>Thomas</t>
  </si>
  <si>
    <t>Trego</t>
  </si>
  <si>
    <t>sum or wtd. avg</t>
  </si>
  <si>
    <t>all KS counties</t>
  </si>
  <si>
    <t>arithmetic Avg</t>
  </si>
  <si>
    <t>Reported</t>
  </si>
  <si>
    <t>pct demand met</t>
  </si>
  <si>
    <t>Reported gw irrigation depth as fraction of CIR in 2021 for representative counties:</t>
  </si>
  <si>
    <t>Notes (references are to file KSCIR_update2021.xls, sheet results_COUNTY, recs 31 48 65 82 99 116 133 150 167):</t>
  </si>
  <si>
    <t>[ratio of weighted averages, weighted by irrig. area]</t>
  </si>
  <si>
    <t>[1]</t>
  </si>
  <si>
    <t>col. x for each county</t>
  </si>
  <si>
    <t>[ratio of arithmetic averages]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</si>
  <si>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</si>
  <si>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</si>
  <si>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</si>
  <si>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</si>
  <si>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</si>
  <si>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</si>
  <si>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</si>
  <si>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</si>
  <si>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</si>
  <si>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from sheet summary_COUNTY in RRCS_Overlap_Groups_2020.xls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</si>
</sst>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 x14ac:knownFonts="1">
    <font>
      <sz val="10"/>
      <name val="Book Antiqua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2" fillId="0" borderId="1" xfId="0" applyFont="1" applyBorder="1"/>
    <xf numFmtId="0" fontId="2" fillId="2" borderId="1" xfId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3" fillId="0" borderId="1" xfId="0" applyFont="1" applyBorder="1"/>
    <xf numFmtId="3" fontId="3" fillId="0" borderId="1" xfId="0" applyNumberFormat="1" applyFont="1" applyBorder="1"/>
    <xf numFmtId="164" fontId="4" fillId="0" borderId="1" xfId="1" applyNumberFormat="1" applyFont="1" applyBorder="1"/>
    <xf numFmtId="2" fontId="1" fillId="0" borderId="1" xfId="1" applyNumberFormat="1" applyBorder="1"/>
    <xf numFmtId="165" fontId="1" fillId="0" borderId="1" xfId="1" applyNumberFormat="1" applyBorder="1"/>
    <xf numFmtId="2" fontId="3" fillId="0" borderId="1" xfId="0" applyNumberFormat="1" applyFont="1" applyBorder="1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3" fontId="1" fillId="0" borderId="1" xfId="2" applyNumberFormat="1" applyBorder="1"/>
    <xf numFmtId="3" fontId="1" fillId="0" borderId="5" xfId="2" applyNumberFormat="1" applyBorder="1"/>
    <xf numFmtId="0" fontId="3" fillId="0" borderId="0" xfId="0" applyFont="1"/>
    <xf numFmtId="2" fontId="2" fillId="0" borderId="0" xfId="0" applyNumberFormat="1" applyFont="1"/>
    <xf numFmtId="0" fontId="2" fillId="0" borderId="6" xfId="0" applyFont="1" applyBorder="1"/>
    <xf numFmtId="0" fontId="3" fillId="0" borderId="0" xfId="1" applyFont="1"/>
    <xf numFmtId="1" fontId="3" fillId="0" borderId="0" xfId="1" applyNumberFormat="1" applyFont="1"/>
    <xf numFmtId="2" fontId="3" fillId="0" borderId="7" xfId="1" applyNumberFormat="1" applyFont="1" applyBorder="1"/>
    <xf numFmtId="2" fontId="3" fillId="0" borderId="7" xfId="0" applyNumberFormat="1" applyFont="1" applyBorder="1"/>
    <xf numFmtId="1" fontId="2" fillId="0" borderId="0" xfId="0" applyNumberFormat="1" applyFont="1"/>
    <xf numFmtId="0" fontId="2" fillId="0" borderId="6" xfId="1" applyFont="1" applyBorder="1"/>
    <xf numFmtId="10" fontId="2" fillId="0" borderId="0" xfId="0" applyNumberFormat="1" applyFont="1"/>
    <xf numFmtId="3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3" fontId="0" fillId="0" borderId="0" xfId="0" applyNumberFormat="1"/>
  </cellXfs>
  <cellStyles count="3">
    <cellStyle name="Normal" xfId="0" builtinId="0"/>
    <cellStyle name="Normal 4" xfId="1" xr:uid="{2030C76A-1699-4AC2-81F6-F07F18F71227}"/>
    <cellStyle name="Normal 4 2" xfId="2" xr:uid="{7A9B33F8-C48F-48C8-9F3E-2703A1CCEC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tation_locations"/>
      <sheetName val="etRad"/>
      <sheetName val="import"/>
      <sheetName val="KSNE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>
            <v>2021</v>
          </cell>
        </row>
      </sheetData>
      <sheetData sheetId="12"/>
      <sheetData sheetId="13">
        <row r="4">
          <cell r="O4">
            <v>25.740946663207612</v>
          </cell>
          <cell r="P4">
            <v>18.313763943587073</v>
          </cell>
          <cell r="Q4">
            <v>21.588774820200737</v>
          </cell>
          <cell r="S4">
            <v>14.773333333333333</v>
          </cell>
          <cell r="AE4">
            <v>3.5</v>
          </cell>
          <cell r="AH4">
            <v>0.84830029013275832</v>
          </cell>
        </row>
        <row r="5">
          <cell r="O5">
            <v>23.645129945979875</v>
          </cell>
          <cell r="P5">
            <v>14.469352635662458</v>
          </cell>
          <cell r="Q5">
            <v>17.138769281866573</v>
          </cell>
          <cell r="S5">
            <v>16.909999999999997</v>
          </cell>
          <cell r="AE5">
            <v>3.9</v>
          </cell>
          <cell r="AH5">
            <v>0.8442468883090426</v>
          </cell>
        </row>
        <row r="6">
          <cell r="O6">
            <v>24.498444263241829</v>
          </cell>
          <cell r="P6">
            <v>15.265212136239493</v>
          </cell>
          <cell r="Q6">
            <v>18.751385866728921</v>
          </cell>
          <cell r="S6">
            <v>19.810000000000006</v>
          </cell>
          <cell r="AE6">
            <v>3.9</v>
          </cell>
          <cell r="AH6">
            <v>0.81408447592798794</v>
          </cell>
        </row>
        <row r="7">
          <cell r="O7">
            <v>23.207862138080024</v>
          </cell>
          <cell r="P7">
            <v>11.95054559065168</v>
          </cell>
          <cell r="Q7">
            <v>14.645472700081427</v>
          </cell>
          <cell r="S7">
            <v>24.485000000000003</v>
          </cell>
          <cell r="AE7">
            <v>3.9</v>
          </cell>
          <cell r="AH7">
            <v>0.81598906606717014</v>
          </cell>
        </row>
        <row r="8">
          <cell r="O8">
            <v>26.52201574471254</v>
          </cell>
          <cell r="P8">
            <v>19.353943176389485</v>
          </cell>
          <cell r="Q8">
            <v>22.825526974813059</v>
          </cell>
          <cell r="S8">
            <v>16.55</v>
          </cell>
          <cell r="AE8">
            <v>3.5</v>
          </cell>
          <cell r="AH8">
            <v>0.84790783572031836</v>
          </cell>
        </row>
        <row r="9">
          <cell r="O9">
            <v>24.886967987215762</v>
          </cell>
          <cell r="P9">
            <v>14.392106184463545</v>
          </cell>
          <cell r="Q9">
            <v>16.893389072801689</v>
          </cell>
          <cell r="S9">
            <v>20.90666666666667</v>
          </cell>
          <cell r="AE9">
            <v>3.9</v>
          </cell>
          <cell r="AH9">
            <v>0.85193717627890297</v>
          </cell>
        </row>
        <row r="10">
          <cell r="O10">
            <v>26.361325230980835</v>
          </cell>
          <cell r="P10">
            <v>18.068472773233431</v>
          </cell>
          <cell r="Q10">
            <v>21.298304947883594</v>
          </cell>
          <cell r="S10">
            <v>14.14</v>
          </cell>
          <cell r="AH10">
            <v>0.84835261855093735</v>
          </cell>
        </row>
        <row r="11">
          <cell r="O11">
            <v>25.463454426172273</v>
          </cell>
          <cell r="P11">
            <v>15.681806011987359</v>
          </cell>
          <cell r="Q11">
            <v>18.489506741754301</v>
          </cell>
          <cell r="S11">
            <v>18.37</v>
          </cell>
          <cell r="AE11">
            <v>3.5</v>
          </cell>
          <cell r="AH11">
            <v>0.84814626106674895</v>
          </cell>
        </row>
        <row r="12">
          <cell r="O12">
            <v>23.624068461630706</v>
          </cell>
          <cell r="P12">
            <v>11.974438753863829</v>
          </cell>
          <cell r="Q12">
            <v>14.148471006281076</v>
          </cell>
          <cell r="S12">
            <v>24.539999999999996</v>
          </cell>
          <cell r="AE12">
            <v>3.9</v>
          </cell>
          <cell r="AH12">
            <v>0.84634154097272374</v>
          </cell>
        </row>
      </sheetData>
      <sheetData sheetId="14"/>
      <sheetData sheetId="15">
        <row r="8">
          <cell r="A8" t="str">
            <v>Atwood</v>
          </cell>
          <cell r="B8">
            <v>44307</v>
          </cell>
          <cell r="C8">
            <v>44485</v>
          </cell>
          <cell r="D8">
            <v>44319</v>
          </cell>
          <cell r="E8">
            <v>44483</v>
          </cell>
          <cell r="F8">
            <v>44332</v>
          </cell>
          <cell r="G8">
            <v>44483</v>
          </cell>
          <cell r="H8">
            <v>44283</v>
          </cell>
          <cell r="I8">
            <v>44513</v>
          </cell>
          <cell r="J8">
            <v>44266</v>
          </cell>
          <cell r="K8">
            <v>44531</v>
          </cell>
          <cell r="M8">
            <v>44308</v>
          </cell>
          <cell r="N8">
            <v>44485</v>
          </cell>
          <cell r="O8">
            <v>44483</v>
          </cell>
        </row>
        <row r="9">
          <cell r="A9" t="str">
            <v>Colby</v>
          </cell>
          <cell r="B9">
            <v>44308</v>
          </cell>
          <cell r="C9">
            <v>44510</v>
          </cell>
          <cell r="D9">
            <v>44321</v>
          </cell>
          <cell r="E9">
            <v>44485</v>
          </cell>
          <cell r="F9">
            <v>44333</v>
          </cell>
          <cell r="G9">
            <v>44485</v>
          </cell>
          <cell r="H9">
            <v>44288</v>
          </cell>
          <cell r="I9">
            <v>44513</v>
          </cell>
          <cell r="J9">
            <v>44266</v>
          </cell>
          <cell r="K9">
            <v>44531</v>
          </cell>
          <cell r="M9">
            <v>44308</v>
          </cell>
          <cell r="N9">
            <v>44510</v>
          </cell>
          <cell r="O9">
            <v>44485</v>
          </cell>
        </row>
        <row r="10">
          <cell r="A10" t="str">
            <v>Goodland</v>
          </cell>
          <cell r="B10">
            <v>44311</v>
          </cell>
          <cell r="C10">
            <v>44500</v>
          </cell>
          <cell r="D10">
            <v>44323</v>
          </cell>
          <cell r="E10">
            <v>44485</v>
          </cell>
          <cell r="F10">
            <v>44335</v>
          </cell>
          <cell r="G10">
            <v>44485</v>
          </cell>
          <cell r="H10">
            <v>44293</v>
          </cell>
          <cell r="I10">
            <v>44513</v>
          </cell>
          <cell r="J10">
            <v>44267</v>
          </cell>
          <cell r="K10">
            <v>44532</v>
          </cell>
          <cell r="M10">
            <v>44308</v>
          </cell>
          <cell r="N10">
            <v>44500</v>
          </cell>
          <cell r="O10">
            <v>44485</v>
          </cell>
        </row>
        <row r="11">
          <cell r="A11" t="str">
            <v>Norton</v>
          </cell>
          <cell r="B11">
            <v>44303</v>
          </cell>
          <cell r="C11">
            <v>44518</v>
          </cell>
          <cell r="D11">
            <v>44317</v>
          </cell>
          <cell r="E11">
            <v>44490</v>
          </cell>
          <cell r="F11">
            <v>44330</v>
          </cell>
          <cell r="G11">
            <v>44490</v>
          </cell>
          <cell r="H11">
            <v>44272</v>
          </cell>
          <cell r="I11">
            <v>44518</v>
          </cell>
          <cell r="J11">
            <v>44264</v>
          </cell>
          <cell r="K11">
            <v>44534</v>
          </cell>
          <cell r="M11">
            <v>44308</v>
          </cell>
          <cell r="N11">
            <v>44518</v>
          </cell>
          <cell r="O11">
            <v>44490</v>
          </cell>
        </row>
        <row r="12">
          <cell r="A12" t="str">
            <v>Oberlin</v>
          </cell>
          <cell r="B12">
            <v>44304</v>
          </cell>
          <cell r="C12">
            <v>44485</v>
          </cell>
          <cell r="D12">
            <v>44317</v>
          </cell>
          <cell r="E12">
            <v>44483</v>
          </cell>
          <cell r="F12">
            <v>44330</v>
          </cell>
          <cell r="G12">
            <v>44483</v>
          </cell>
          <cell r="H12">
            <v>44278</v>
          </cell>
          <cell r="I12">
            <v>44512</v>
          </cell>
          <cell r="J12">
            <v>44265</v>
          </cell>
          <cell r="K12">
            <v>44529</v>
          </cell>
          <cell r="M12">
            <v>44308</v>
          </cell>
          <cell r="N12">
            <v>44485</v>
          </cell>
          <cell r="O12">
            <v>44483</v>
          </cell>
        </row>
        <row r="13">
          <cell r="A13" t="str">
            <v>Wakeeny</v>
          </cell>
          <cell r="B13">
            <v>44300</v>
          </cell>
          <cell r="C13">
            <v>44513</v>
          </cell>
          <cell r="D13">
            <v>44314</v>
          </cell>
          <cell r="E13">
            <v>44504</v>
          </cell>
          <cell r="F13">
            <v>44327</v>
          </cell>
          <cell r="G13">
            <v>44504</v>
          </cell>
          <cell r="H13">
            <v>44269</v>
          </cell>
          <cell r="I13">
            <v>44518</v>
          </cell>
          <cell r="J13">
            <v>44262</v>
          </cell>
          <cell r="K13">
            <v>44537</v>
          </cell>
          <cell r="M13">
            <v>44308</v>
          </cell>
          <cell r="N13">
            <v>44513</v>
          </cell>
          <cell r="O13">
            <v>44504</v>
          </cell>
        </row>
        <row r="14">
          <cell r="A14" t="str">
            <v>NE - Harlan</v>
          </cell>
          <cell r="B14">
            <v>44303</v>
          </cell>
          <cell r="C14">
            <v>44513</v>
          </cell>
          <cell r="D14">
            <v>44316</v>
          </cell>
          <cell r="E14">
            <v>44485</v>
          </cell>
          <cell r="F14">
            <v>44329</v>
          </cell>
          <cell r="G14">
            <v>44485</v>
          </cell>
          <cell r="H14">
            <v>44269</v>
          </cell>
          <cell r="I14">
            <v>44511</v>
          </cell>
          <cell r="J14">
            <v>44264</v>
          </cell>
          <cell r="K14">
            <v>44529</v>
          </cell>
          <cell r="M14">
            <v>44307</v>
          </cell>
          <cell r="N14">
            <v>44513</v>
          </cell>
          <cell r="O14">
            <v>44485</v>
          </cell>
        </row>
        <row r="15">
          <cell r="A15" t="str">
            <v>NE - Benkelman</v>
          </cell>
          <cell r="B15">
            <v>44308</v>
          </cell>
          <cell r="C15">
            <v>44485</v>
          </cell>
          <cell r="D15">
            <v>44321</v>
          </cell>
          <cell r="E15">
            <v>44483</v>
          </cell>
          <cell r="F15">
            <v>44334</v>
          </cell>
          <cell r="G15">
            <v>44483</v>
          </cell>
          <cell r="H15">
            <v>44288</v>
          </cell>
          <cell r="I15">
            <v>44508</v>
          </cell>
          <cell r="J15">
            <v>44267</v>
          </cell>
          <cell r="K15">
            <v>44525</v>
          </cell>
          <cell r="M15">
            <v>44308</v>
          </cell>
          <cell r="N15">
            <v>44485</v>
          </cell>
          <cell r="O15">
            <v>44483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9424D-CECF-4AD2-84E8-201CE5D00C85}">
  <sheetPr codeName="Sheet32">
    <pageSetUpPr fitToPage="1"/>
  </sheetPr>
  <dimension ref="A1:Q32"/>
  <sheetViews>
    <sheetView tabSelected="1" workbookViewId="0">
      <selection activeCell="N2" sqref="N2"/>
    </sheetView>
  </sheetViews>
  <sheetFormatPr defaultRowHeight="12.75" x14ac:dyDescent="0.35"/>
  <cols>
    <col min="1" max="1" width="15" style="5" customWidth="1"/>
    <col min="2" max="8" width="11.85546875" style="5" customWidth="1"/>
    <col min="9" max="9" width="12.2109375" style="5" customWidth="1"/>
    <col min="10" max="10" width="12.85546875" style="5" customWidth="1"/>
    <col min="11" max="13" width="11.5703125" style="5" customWidth="1"/>
    <col min="14" max="15" width="9.140625" style="5"/>
    <col min="16" max="16" width="10.640625" style="5" bestFit="1" customWidth="1"/>
    <col min="17" max="256" width="9.140625" style="5"/>
    <col min="257" max="257" width="15" style="5" customWidth="1"/>
    <col min="258" max="264" width="11.85546875" style="5" customWidth="1"/>
    <col min="265" max="265" width="12.2109375" style="5" customWidth="1"/>
    <col min="266" max="266" width="12.85546875" style="5" customWidth="1"/>
    <col min="267" max="269" width="11.5703125" style="5" customWidth="1"/>
    <col min="270" max="271" width="9.140625" style="5"/>
    <col min="272" max="272" width="10.640625" style="5" bestFit="1" customWidth="1"/>
    <col min="273" max="512" width="9.140625" style="5"/>
    <col min="513" max="513" width="15" style="5" customWidth="1"/>
    <col min="514" max="520" width="11.85546875" style="5" customWidth="1"/>
    <col min="521" max="521" width="12.2109375" style="5" customWidth="1"/>
    <col min="522" max="522" width="12.85546875" style="5" customWidth="1"/>
    <col min="523" max="525" width="11.5703125" style="5" customWidth="1"/>
    <col min="526" max="527" width="9.140625" style="5"/>
    <col min="528" max="528" width="10.640625" style="5" bestFit="1" customWidth="1"/>
    <col min="529" max="768" width="9.140625" style="5"/>
    <col min="769" max="769" width="15" style="5" customWidth="1"/>
    <col min="770" max="776" width="11.85546875" style="5" customWidth="1"/>
    <col min="777" max="777" width="12.2109375" style="5" customWidth="1"/>
    <col min="778" max="778" width="12.85546875" style="5" customWidth="1"/>
    <col min="779" max="781" width="11.5703125" style="5" customWidth="1"/>
    <col min="782" max="783" width="9.140625" style="5"/>
    <col min="784" max="784" width="10.640625" style="5" bestFit="1" customWidth="1"/>
    <col min="785" max="1024" width="9.140625" style="5"/>
    <col min="1025" max="1025" width="15" style="5" customWidth="1"/>
    <col min="1026" max="1032" width="11.85546875" style="5" customWidth="1"/>
    <col min="1033" max="1033" width="12.2109375" style="5" customWidth="1"/>
    <col min="1034" max="1034" width="12.85546875" style="5" customWidth="1"/>
    <col min="1035" max="1037" width="11.5703125" style="5" customWidth="1"/>
    <col min="1038" max="1039" width="9.140625" style="5"/>
    <col min="1040" max="1040" width="10.640625" style="5" bestFit="1" customWidth="1"/>
    <col min="1041" max="1280" width="9.140625" style="5"/>
    <col min="1281" max="1281" width="15" style="5" customWidth="1"/>
    <col min="1282" max="1288" width="11.85546875" style="5" customWidth="1"/>
    <col min="1289" max="1289" width="12.2109375" style="5" customWidth="1"/>
    <col min="1290" max="1290" width="12.85546875" style="5" customWidth="1"/>
    <col min="1291" max="1293" width="11.5703125" style="5" customWidth="1"/>
    <col min="1294" max="1295" width="9.140625" style="5"/>
    <col min="1296" max="1296" width="10.640625" style="5" bestFit="1" customWidth="1"/>
    <col min="1297" max="1536" width="9.140625" style="5"/>
    <col min="1537" max="1537" width="15" style="5" customWidth="1"/>
    <col min="1538" max="1544" width="11.85546875" style="5" customWidth="1"/>
    <col min="1545" max="1545" width="12.2109375" style="5" customWidth="1"/>
    <col min="1546" max="1546" width="12.85546875" style="5" customWidth="1"/>
    <col min="1547" max="1549" width="11.5703125" style="5" customWidth="1"/>
    <col min="1550" max="1551" width="9.140625" style="5"/>
    <col min="1552" max="1552" width="10.640625" style="5" bestFit="1" customWidth="1"/>
    <col min="1553" max="1792" width="9.140625" style="5"/>
    <col min="1793" max="1793" width="15" style="5" customWidth="1"/>
    <col min="1794" max="1800" width="11.85546875" style="5" customWidth="1"/>
    <col min="1801" max="1801" width="12.2109375" style="5" customWidth="1"/>
    <col min="1802" max="1802" width="12.85546875" style="5" customWidth="1"/>
    <col min="1803" max="1805" width="11.5703125" style="5" customWidth="1"/>
    <col min="1806" max="1807" width="9.140625" style="5"/>
    <col min="1808" max="1808" width="10.640625" style="5" bestFit="1" customWidth="1"/>
    <col min="1809" max="2048" width="9.140625" style="5"/>
    <col min="2049" max="2049" width="15" style="5" customWidth="1"/>
    <col min="2050" max="2056" width="11.85546875" style="5" customWidth="1"/>
    <col min="2057" max="2057" width="12.2109375" style="5" customWidth="1"/>
    <col min="2058" max="2058" width="12.85546875" style="5" customWidth="1"/>
    <col min="2059" max="2061" width="11.5703125" style="5" customWidth="1"/>
    <col min="2062" max="2063" width="9.140625" style="5"/>
    <col min="2064" max="2064" width="10.640625" style="5" bestFit="1" customWidth="1"/>
    <col min="2065" max="2304" width="9.140625" style="5"/>
    <col min="2305" max="2305" width="15" style="5" customWidth="1"/>
    <col min="2306" max="2312" width="11.85546875" style="5" customWidth="1"/>
    <col min="2313" max="2313" width="12.2109375" style="5" customWidth="1"/>
    <col min="2314" max="2314" width="12.85546875" style="5" customWidth="1"/>
    <col min="2315" max="2317" width="11.5703125" style="5" customWidth="1"/>
    <col min="2318" max="2319" width="9.140625" style="5"/>
    <col min="2320" max="2320" width="10.640625" style="5" bestFit="1" customWidth="1"/>
    <col min="2321" max="2560" width="9.140625" style="5"/>
    <col min="2561" max="2561" width="15" style="5" customWidth="1"/>
    <col min="2562" max="2568" width="11.85546875" style="5" customWidth="1"/>
    <col min="2569" max="2569" width="12.2109375" style="5" customWidth="1"/>
    <col min="2570" max="2570" width="12.85546875" style="5" customWidth="1"/>
    <col min="2571" max="2573" width="11.5703125" style="5" customWidth="1"/>
    <col min="2574" max="2575" width="9.140625" style="5"/>
    <col min="2576" max="2576" width="10.640625" style="5" bestFit="1" customWidth="1"/>
    <col min="2577" max="2816" width="9.140625" style="5"/>
    <col min="2817" max="2817" width="15" style="5" customWidth="1"/>
    <col min="2818" max="2824" width="11.85546875" style="5" customWidth="1"/>
    <col min="2825" max="2825" width="12.2109375" style="5" customWidth="1"/>
    <col min="2826" max="2826" width="12.85546875" style="5" customWidth="1"/>
    <col min="2827" max="2829" width="11.5703125" style="5" customWidth="1"/>
    <col min="2830" max="2831" width="9.140625" style="5"/>
    <col min="2832" max="2832" width="10.640625" style="5" bestFit="1" customWidth="1"/>
    <col min="2833" max="3072" width="9.140625" style="5"/>
    <col min="3073" max="3073" width="15" style="5" customWidth="1"/>
    <col min="3074" max="3080" width="11.85546875" style="5" customWidth="1"/>
    <col min="3081" max="3081" width="12.2109375" style="5" customWidth="1"/>
    <col min="3082" max="3082" width="12.85546875" style="5" customWidth="1"/>
    <col min="3083" max="3085" width="11.5703125" style="5" customWidth="1"/>
    <col min="3086" max="3087" width="9.140625" style="5"/>
    <col min="3088" max="3088" width="10.640625" style="5" bestFit="1" customWidth="1"/>
    <col min="3089" max="3328" width="9.140625" style="5"/>
    <col min="3329" max="3329" width="15" style="5" customWidth="1"/>
    <col min="3330" max="3336" width="11.85546875" style="5" customWidth="1"/>
    <col min="3337" max="3337" width="12.2109375" style="5" customWidth="1"/>
    <col min="3338" max="3338" width="12.85546875" style="5" customWidth="1"/>
    <col min="3339" max="3341" width="11.5703125" style="5" customWidth="1"/>
    <col min="3342" max="3343" width="9.140625" style="5"/>
    <col min="3344" max="3344" width="10.640625" style="5" bestFit="1" customWidth="1"/>
    <col min="3345" max="3584" width="9.140625" style="5"/>
    <col min="3585" max="3585" width="15" style="5" customWidth="1"/>
    <col min="3586" max="3592" width="11.85546875" style="5" customWidth="1"/>
    <col min="3593" max="3593" width="12.2109375" style="5" customWidth="1"/>
    <col min="3594" max="3594" width="12.85546875" style="5" customWidth="1"/>
    <col min="3595" max="3597" width="11.5703125" style="5" customWidth="1"/>
    <col min="3598" max="3599" width="9.140625" style="5"/>
    <col min="3600" max="3600" width="10.640625" style="5" bestFit="1" customWidth="1"/>
    <col min="3601" max="3840" width="9.140625" style="5"/>
    <col min="3841" max="3841" width="15" style="5" customWidth="1"/>
    <col min="3842" max="3848" width="11.85546875" style="5" customWidth="1"/>
    <col min="3849" max="3849" width="12.2109375" style="5" customWidth="1"/>
    <col min="3850" max="3850" width="12.85546875" style="5" customWidth="1"/>
    <col min="3851" max="3853" width="11.5703125" style="5" customWidth="1"/>
    <col min="3854" max="3855" width="9.140625" style="5"/>
    <col min="3856" max="3856" width="10.640625" style="5" bestFit="1" customWidth="1"/>
    <col min="3857" max="4096" width="9.140625" style="5"/>
    <col min="4097" max="4097" width="15" style="5" customWidth="1"/>
    <col min="4098" max="4104" width="11.85546875" style="5" customWidth="1"/>
    <col min="4105" max="4105" width="12.2109375" style="5" customWidth="1"/>
    <col min="4106" max="4106" width="12.85546875" style="5" customWidth="1"/>
    <col min="4107" max="4109" width="11.5703125" style="5" customWidth="1"/>
    <col min="4110" max="4111" width="9.140625" style="5"/>
    <col min="4112" max="4112" width="10.640625" style="5" bestFit="1" customWidth="1"/>
    <col min="4113" max="4352" width="9.140625" style="5"/>
    <col min="4353" max="4353" width="15" style="5" customWidth="1"/>
    <col min="4354" max="4360" width="11.85546875" style="5" customWidth="1"/>
    <col min="4361" max="4361" width="12.2109375" style="5" customWidth="1"/>
    <col min="4362" max="4362" width="12.85546875" style="5" customWidth="1"/>
    <col min="4363" max="4365" width="11.5703125" style="5" customWidth="1"/>
    <col min="4366" max="4367" width="9.140625" style="5"/>
    <col min="4368" max="4368" width="10.640625" style="5" bestFit="1" customWidth="1"/>
    <col min="4369" max="4608" width="9.140625" style="5"/>
    <col min="4609" max="4609" width="15" style="5" customWidth="1"/>
    <col min="4610" max="4616" width="11.85546875" style="5" customWidth="1"/>
    <col min="4617" max="4617" width="12.2109375" style="5" customWidth="1"/>
    <col min="4618" max="4618" width="12.85546875" style="5" customWidth="1"/>
    <col min="4619" max="4621" width="11.5703125" style="5" customWidth="1"/>
    <col min="4622" max="4623" width="9.140625" style="5"/>
    <col min="4624" max="4624" width="10.640625" style="5" bestFit="1" customWidth="1"/>
    <col min="4625" max="4864" width="9.140625" style="5"/>
    <col min="4865" max="4865" width="15" style="5" customWidth="1"/>
    <col min="4866" max="4872" width="11.85546875" style="5" customWidth="1"/>
    <col min="4873" max="4873" width="12.2109375" style="5" customWidth="1"/>
    <col min="4874" max="4874" width="12.85546875" style="5" customWidth="1"/>
    <col min="4875" max="4877" width="11.5703125" style="5" customWidth="1"/>
    <col min="4878" max="4879" width="9.140625" style="5"/>
    <col min="4880" max="4880" width="10.640625" style="5" bestFit="1" customWidth="1"/>
    <col min="4881" max="5120" width="9.140625" style="5"/>
    <col min="5121" max="5121" width="15" style="5" customWidth="1"/>
    <col min="5122" max="5128" width="11.85546875" style="5" customWidth="1"/>
    <col min="5129" max="5129" width="12.2109375" style="5" customWidth="1"/>
    <col min="5130" max="5130" width="12.85546875" style="5" customWidth="1"/>
    <col min="5131" max="5133" width="11.5703125" style="5" customWidth="1"/>
    <col min="5134" max="5135" width="9.140625" style="5"/>
    <col min="5136" max="5136" width="10.640625" style="5" bestFit="1" customWidth="1"/>
    <col min="5137" max="5376" width="9.140625" style="5"/>
    <col min="5377" max="5377" width="15" style="5" customWidth="1"/>
    <col min="5378" max="5384" width="11.85546875" style="5" customWidth="1"/>
    <col min="5385" max="5385" width="12.2109375" style="5" customWidth="1"/>
    <col min="5386" max="5386" width="12.85546875" style="5" customWidth="1"/>
    <col min="5387" max="5389" width="11.5703125" style="5" customWidth="1"/>
    <col min="5390" max="5391" width="9.140625" style="5"/>
    <col min="5392" max="5392" width="10.640625" style="5" bestFit="1" customWidth="1"/>
    <col min="5393" max="5632" width="9.140625" style="5"/>
    <col min="5633" max="5633" width="15" style="5" customWidth="1"/>
    <col min="5634" max="5640" width="11.85546875" style="5" customWidth="1"/>
    <col min="5641" max="5641" width="12.2109375" style="5" customWidth="1"/>
    <col min="5642" max="5642" width="12.85546875" style="5" customWidth="1"/>
    <col min="5643" max="5645" width="11.5703125" style="5" customWidth="1"/>
    <col min="5646" max="5647" width="9.140625" style="5"/>
    <col min="5648" max="5648" width="10.640625" style="5" bestFit="1" customWidth="1"/>
    <col min="5649" max="5888" width="9.140625" style="5"/>
    <col min="5889" max="5889" width="15" style="5" customWidth="1"/>
    <col min="5890" max="5896" width="11.85546875" style="5" customWidth="1"/>
    <col min="5897" max="5897" width="12.2109375" style="5" customWidth="1"/>
    <col min="5898" max="5898" width="12.85546875" style="5" customWidth="1"/>
    <col min="5899" max="5901" width="11.5703125" style="5" customWidth="1"/>
    <col min="5902" max="5903" width="9.140625" style="5"/>
    <col min="5904" max="5904" width="10.640625" style="5" bestFit="1" customWidth="1"/>
    <col min="5905" max="6144" width="9.140625" style="5"/>
    <col min="6145" max="6145" width="15" style="5" customWidth="1"/>
    <col min="6146" max="6152" width="11.85546875" style="5" customWidth="1"/>
    <col min="6153" max="6153" width="12.2109375" style="5" customWidth="1"/>
    <col min="6154" max="6154" width="12.85546875" style="5" customWidth="1"/>
    <col min="6155" max="6157" width="11.5703125" style="5" customWidth="1"/>
    <col min="6158" max="6159" width="9.140625" style="5"/>
    <col min="6160" max="6160" width="10.640625" style="5" bestFit="1" customWidth="1"/>
    <col min="6161" max="6400" width="9.140625" style="5"/>
    <col min="6401" max="6401" width="15" style="5" customWidth="1"/>
    <col min="6402" max="6408" width="11.85546875" style="5" customWidth="1"/>
    <col min="6409" max="6409" width="12.2109375" style="5" customWidth="1"/>
    <col min="6410" max="6410" width="12.85546875" style="5" customWidth="1"/>
    <col min="6411" max="6413" width="11.5703125" style="5" customWidth="1"/>
    <col min="6414" max="6415" width="9.140625" style="5"/>
    <col min="6416" max="6416" width="10.640625" style="5" bestFit="1" customWidth="1"/>
    <col min="6417" max="6656" width="9.140625" style="5"/>
    <col min="6657" max="6657" width="15" style="5" customWidth="1"/>
    <col min="6658" max="6664" width="11.85546875" style="5" customWidth="1"/>
    <col min="6665" max="6665" width="12.2109375" style="5" customWidth="1"/>
    <col min="6666" max="6666" width="12.85546875" style="5" customWidth="1"/>
    <col min="6667" max="6669" width="11.5703125" style="5" customWidth="1"/>
    <col min="6670" max="6671" width="9.140625" style="5"/>
    <col min="6672" max="6672" width="10.640625" style="5" bestFit="1" customWidth="1"/>
    <col min="6673" max="6912" width="9.140625" style="5"/>
    <col min="6913" max="6913" width="15" style="5" customWidth="1"/>
    <col min="6914" max="6920" width="11.85546875" style="5" customWidth="1"/>
    <col min="6921" max="6921" width="12.2109375" style="5" customWidth="1"/>
    <col min="6922" max="6922" width="12.85546875" style="5" customWidth="1"/>
    <col min="6923" max="6925" width="11.5703125" style="5" customWidth="1"/>
    <col min="6926" max="6927" width="9.140625" style="5"/>
    <col min="6928" max="6928" width="10.640625" style="5" bestFit="1" customWidth="1"/>
    <col min="6929" max="7168" width="9.140625" style="5"/>
    <col min="7169" max="7169" width="15" style="5" customWidth="1"/>
    <col min="7170" max="7176" width="11.85546875" style="5" customWidth="1"/>
    <col min="7177" max="7177" width="12.2109375" style="5" customWidth="1"/>
    <col min="7178" max="7178" width="12.85546875" style="5" customWidth="1"/>
    <col min="7179" max="7181" width="11.5703125" style="5" customWidth="1"/>
    <col min="7182" max="7183" width="9.140625" style="5"/>
    <col min="7184" max="7184" width="10.640625" style="5" bestFit="1" customWidth="1"/>
    <col min="7185" max="7424" width="9.140625" style="5"/>
    <col min="7425" max="7425" width="15" style="5" customWidth="1"/>
    <col min="7426" max="7432" width="11.85546875" style="5" customWidth="1"/>
    <col min="7433" max="7433" width="12.2109375" style="5" customWidth="1"/>
    <col min="7434" max="7434" width="12.85546875" style="5" customWidth="1"/>
    <col min="7435" max="7437" width="11.5703125" style="5" customWidth="1"/>
    <col min="7438" max="7439" width="9.140625" style="5"/>
    <col min="7440" max="7440" width="10.640625" style="5" bestFit="1" customWidth="1"/>
    <col min="7441" max="7680" width="9.140625" style="5"/>
    <col min="7681" max="7681" width="15" style="5" customWidth="1"/>
    <col min="7682" max="7688" width="11.85546875" style="5" customWidth="1"/>
    <col min="7689" max="7689" width="12.2109375" style="5" customWidth="1"/>
    <col min="7690" max="7690" width="12.85546875" style="5" customWidth="1"/>
    <col min="7691" max="7693" width="11.5703125" style="5" customWidth="1"/>
    <col min="7694" max="7695" width="9.140625" style="5"/>
    <col min="7696" max="7696" width="10.640625" style="5" bestFit="1" customWidth="1"/>
    <col min="7697" max="7936" width="9.140625" style="5"/>
    <col min="7937" max="7937" width="15" style="5" customWidth="1"/>
    <col min="7938" max="7944" width="11.85546875" style="5" customWidth="1"/>
    <col min="7945" max="7945" width="12.2109375" style="5" customWidth="1"/>
    <col min="7946" max="7946" width="12.85546875" style="5" customWidth="1"/>
    <col min="7947" max="7949" width="11.5703125" style="5" customWidth="1"/>
    <col min="7950" max="7951" width="9.140625" style="5"/>
    <col min="7952" max="7952" width="10.640625" style="5" bestFit="1" customWidth="1"/>
    <col min="7953" max="8192" width="9.140625" style="5"/>
    <col min="8193" max="8193" width="15" style="5" customWidth="1"/>
    <col min="8194" max="8200" width="11.85546875" style="5" customWidth="1"/>
    <col min="8201" max="8201" width="12.2109375" style="5" customWidth="1"/>
    <col min="8202" max="8202" width="12.85546875" style="5" customWidth="1"/>
    <col min="8203" max="8205" width="11.5703125" style="5" customWidth="1"/>
    <col min="8206" max="8207" width="9.140625" style="5"/>
    <col min="8208" max="8208" width="10.640625" style="5" bestFit="1" customWidth="1"/>
    <col min="8209" max="8448" width="9.140625" style="5"/>
    <col min="8449" max="8449" width="15" style="5" customWidth="1"/>
    <col min="8450" max="8456" width="11.85546875" style="5" customWidth="1"/>
    <col min="8457" max="8457" width="12.2109375" style="5" customWidth="1"/>
    <col min="8458" max="8458" width="12.85546875" style="5" customWidth="1"/>
    <col min="8459" max="8461" width="11.5703125" style="5" customWidth="1"/>
    <col min="8462" max="8463" width="9.140625" style="5"/>
    <col min="8464" max="8464" width="10.640625" style="5" bestFit="1" customWidth="1"/>
    <col min="8465" max="8704" width="9.140625" style="5"/>
    <col min="8705" max="8705" width="15" style="5" customWidth="1"/>
    <col min="8706" max="8712" width="11.85546875" style="5" customWidth="1"/>
    <col min="8713" max="8713" width="12.2109375" style="5" customWidth="1"/>
    <col min="8714" max="8714" width="12.85546875" style="5" customWidth="1"/>
    <col min="8715" max="8717" width="11.5703125" style="5" customWidth="1"/>
    <col min="8718" max="8719" width="9.140625" style="5"/>
    <col min="8720" max="8720" width="10.640625" style="5" bestFit="1" customWidth="1"/>
    <col min="8721" max="8960" width="9.140625" style="5"/>
    <col min="8961" max="8961" width="15" style="5" customWidth="1"/>
    <col min="8962" max="8968" width="11.85546875" style="5" customWidth="1"/>
    <col min="8969" max="8969" width="12.2109375" style="5" customWidth="1"/>
    <col min="8970" max="8970" width="12.85546875" style="5" customWidth="1"/>
    <col min="8971" max="8973" width="11.5703125" style="5" customWidth="1"/>
    <col min="8974" max="8975" width="9.140625" style="5"/>
    <col min="8976" max="8976" width="10.640625" style="5" bestFit="1" customWidth="1"/>
    <col min="8977" max="9216" width="9.140625" style="5"/>
    <col min="9217" max="9217" width="15" style="5" customWidth="1"/>
    <col min="9218" max="9224" width="11.85546875" style="5" customWidth="1"/>
    <col min="9225" max="9225" width="12.2109375" style="5" customWidth="1"/>
    <col min="9226" max="9226" width="12.85546875" style="5" customWidth="1"/>
    <col min="9227" max="9229" width="11.5703125" style="5" customWidth="1"/>
    <col min="9230" max="9231" width="9.140625" style="5"/>
    <col min="9232" max="9232" width="10.640625" style="5" bestFit="1" customWidth="1"/>
    <col min="9233" max="9472" width="9.140625" style="5"/>
    <col min="9473" max="9473" width="15" style="5" customWidth="1"/>
    <col min="9474" max="9480" width="11.85546875" style="5" customWidth="1"/>
    <col min="9481" max="9481" width="12.2109375" style="5" customWidth="1"/>
    <col min="9482" max="9482" width="12.85546875" style="5" customWidth="1"/>
    <col min="9483" max="9485" width="11.5703125" style="5" customWidth="1"/>
    <col min="9486" max="9487" width="9.140625" style="5"/>
    <col min="9488" max="9488" width="10.640625" style="5" bestFit="1" customWidth="1"/>
    <col min="9489" max="9728" width="9.140625" style="5"/>
    <col min="9729" max="9729" width="15" style="5" customWidth="1"/>
    <col min="9730" max="9736" width="11.85546875" style="5" customWidth="1"/>
    <col min="9737" max="9737" width="12.2109375" style="5" customWidth="1"/>
    <col min="9738" max="9738" width="12.85546875" style="5" customWidth="1"/>
    <col min="9739" max="9741" width="11.5703125" style="5" customWidth="1"/>
    <col min="9742" max="9743" width="9.140625" style="5"/>
    <col min="9744" max="9744" width="10.640625" style="5" bestFit="1" customWidth="1"/>
    <col min="9745" max="9984" width="9.140625" style="5"/>
    <col min="9985" max="9985" width="15" style="5" customWidth="1"/>
    <col min="9986" max="9992" width="11.85546875" style="5" customWidth="1"/>
    <col min="9993" max="9993" width="12.2109375" style="5" customWidth="1"/>
    <col min="9994" max="9994" width="12.85546875" style="5" customWidth="1"/>
    <col min="9995" max="9997" width="11.5703125" style="5" customWidth="1"/>
    <col min="9998" max="9999" width="9.140625" style="5"/>
    <col min="10000" max="10000" width="10.640625" style="5" bestFit="1" customWidth="1"/>
    <col min="10001" max="10240" width="9.140625" style="5"/>
    <col min="10241" max="10241" width="15" style="5" customWidth="1"/>
    <col min="10242" max="10248" width="11.85546875" style="5" customWidth="1"/>
    <col min="10249" max="10249" width="12.2109375" style="5" customWidth="1"/>
    <col min="10250" max="10250" width="12.85546875" style="5" customWidth="1"/>
    <col min="10251" max="10253" width="11.5703125" style="5" customWidth="1"/>
    <col min="10254" max="10255" width="9.140625" style="5"/>
    <col min="10256" max="10256" width="10.640625" style="5" bestFit="1" customWidth="1"/>
    <col min="10257" max="10496" width="9.140625" style="5"/>
    <col min="10497" max="10497" width="15" style="5" customWidth="1"/>
    <col min="10498" max="10504" width="11.85546875" style="5" customWidth="1"/>
    <col min="10505" max="10505" width="12.2109375" style="5" customWidth="1"/>
    <col min="10506" max="10506" width="12.85546875" style="5" customWidth="1"/>
    <col min="10507" max="10509" width="11.5703125" style="5" customWidth="1"/>
    <col min="10510" max="10511" width="9.140625" style="5"/>
    <col min="10512" max="10512" width="10.640625" style="5" bestFit="1" customWidth="1"/>
    <col min="10513" max="10752" width="9.140625" style="5"/>
    <col min="10753" max="10753" width="15" style="5" customWidth="1"/>
    <col min="10754" max="10760" width="11.85546875" style="5" customWidth="1"/>
    <col min="10761" max="10761" width="12.2109375" style="5" customWidth="1"/>
    <col min="10762" max="10762" width="12.85546875" style="5" customWidth="1"/>
    <col min="10763" max="10765" width="11.5703125" style="5" customWidth="1"/>
    <col min="10766" max="10767" width="9.140625" style="5"/>
    <col min="10768" max="10768" width="10.640625" style="5" bestFit="1" customWidth="1"/>
    <col min="10769" max="11008" width="9.140625" style="5"/>
    <col min="11009" max="11009" width="15" style="5" customWidth="1"/>
    <col min="11010" max="11016" width="11.85546875" style="5" customWidth="1"/>
    <col min="11017" max="11017" width="12.2109375" style="5" customWidth="1"/>
    <col min="11018" max="11018" width="12.85546875" style="5" customWidth="1"/>
    <col min="11019" max="11021" width="11.5703125" style="5" customWidth="1"/>
    <col min="11022" max="11023" width="9.140625" style="5"/>
    <col min="11024" max="11024" width="10.640625" style="5" bestFit="1" customWidth="1"/>
    <col min="11025" max="11264" width="9.140625" style="5"/>
    <col min="11265" max="11265" width="15" style="5" customWidth="1"/>
    <col min="11266" max="11272" width="11.85546875" style="5" customWidth="1"/>
    <col min="11273" max="11273" width="12.2109375" style="5" customWidth="1"/>
    <col min="11274" max="11274" width="12.85546875" style="5" customWidth="1"/>
    <col min="11275" max="11277" width="11.5703125" style="5" customWidth="1"/>
    <col min="11278" max="11279" width="9.140625" style="5"/>
    <col min="11280" max="11280" width="10.640625" style="5" bestFit="1" customWidth="1"/>
    <col min="11281" max="11520" width="9.140625" style="5"/>
    <col min="11521" max="11521" width="15" style="5" customWidth="1"/>
    <col min="11522" max="11528" width="11.85546875" style="5" customWidth="1"/>
    <col min="11529" max="11529" width="12.2109375" style="5" customWidth="1"/>
    <col min="11530" max="11530" width="12.85546875" style="5" customWidth="1"/>
    <col min="11531" max="11533" width="11.5703125" style="5" customWidth="1"/>
    <col min="11534" max="11535" width="9.140625" style="5"/>
    <col min="11536" max="11536" width="10.640625" style="5" bestFit="1" customWidth="1"/>
    <col min="11537" max="11776" width="9.140625" style="5"/>
    <col min="11777" max="11777" width="15" style="5" customWidth="1"/>
    <col min="11778" max="11784" width="11.85546875" style="5" customWidth="1"/>
    <col min="11785" max="11785" width="12.2109375" style="5" customWidth="1"/>
    <col min="11786" max="11786" width="12.85546875" style="5" customWidth="1"/>
    <col min="11787" max="11789" width="11.5703125" style="5" customWidth="1"/>
    <col min="11790" max="11791" width="9.140625" style="5"/>
    <col min="11792" max="11792" width="10.640625" style="5" bestFit="1" customWidth="1"/>
    <col min="11793" max="12032" width="9.140625" style="5"/>
    <col min="12033" max="12033" width="15" style="5" customWidth="1"/>
    <col min="12034" max="12040" width="11.85546875" style="5" customWidth="1"/>
    <col min="12041" max="12041" width="12.2109375" style="5" customWidth="1"/>
    <col min="12042" max="12042" width="12.85546875" style="5" customWidth="1"/>
    <col min="12043" max="12045" width="11.5703125" style="5" customWidth="1"/>
    <col min="12046" max="12047" width="9.140625" style="5"/>
    <col min="12048" max="12048" width="10.640625" style="5" bestFit="1" customWidth="1"/>
    <col min="12049" max="12288" width="9.140625" style="5"/>
    <col min="12289" max="12289" width="15" style="5" customWidth="1"/>
    <col min="12290" max="12296" width="11.85546875" style="5" customWidth="1"/>
    <col min="12297" max="12297" width="12.2109375" style="5" customWidth="1"/>
    <col min="12298" max="12298" width="12.85546875" style="5" customWidth="1"/>
    <col min="12299" max="12301" width="11.5703125" style="5" customWidth="1"/>
    <col min="12302" max="12303" width="9.140625" style="5"/>
    <col min="12304" max="12304" width="10.640625" style="5" bestFit="1" customWidth="1"/>
    <col min="12305" max="12544" width="9.140625" style="5"/>
    <col min="12545" max="12545" width="15" style="5" customWidth="1"/>
    <col min="12546" max="12552" width="11.85546875" style="5" customWidth="1"/>
    <col min="12553" max="12553" width="12.2109375" style="5" customWidth="1"/>
    <col min="12554" max="12554" width="12.85546875" style="5" customWidth="1"/>
    <col min="12555" max="12557" width="11.5703125" style="5" customWidth="1"/>
    <col min="12558" max="12559" width="9.140625" style="5"/>
    <col min="12560" max="12560" width="10.640625" style="5" bestFit="1" customWidth="1"/>
    <col min="12561" max="12800" width="9.140625" style="5"/>
    <col min="12801" max="12801" width="15" style="5" customWidth="1"/>
    <col min="12802" max="12808" width="11.85546875" style="5" customWidth="1"/>
    <col min="12809" max="12809" width="12.2109375" style="5" customWidth="1"/>
    <col min="12810" max="12810" width="12.85546875" style="5" customWidth="1"/>
    <col min="12811" max="12813" width="11.5703125" style="5" customWidth="1"/>
    <col min="12814" max="12815" width="9.140625" style="5"/>
    <col min="12816" max="12816" width="10.640625" style="5" bestFit="1" customWidth="1"/>
    <col min="12817" max="13056" width="9.140625" style="5"/>
    <col min="13057" max="13057" width="15" style="5" customWidth="1"/>
    <col min="13058" max="13064" width="11.85546875" style="5" customWidth="1"/>
    <col min="13065" max="13065" width="12.2109375" style="5" customWidth="1"/>
    <col min="13066" max="13066" width="12.85546875" style="5" customWidth="1"/>
    <col min="13067" max="13069" width="11.5703125" style="5" customWidth="1"/>
    <col min="13070" max="13071" width="9.140625" style="5"/>
    <col min="13072" max="13072" width="10.640625" style="5" bestFit="1" customWidth="1"/>
    <col min="13073" max="13312" width="9.140625" style="5"/>
    <col min="13313" max="13313" width="15" style="5" customWidth="1"/>
    <col min="13314" max="13320" width="11.85546875" style="5" customWidth="1"/>
    <col min="13321" max="13321" width="12.2109375" style="5" customWidth="1"/>
    <col min="13322" max="13322" width="12.85546875" style="5" customWidth="1"/>
    <col min="13323" max="13325" width="11.5703125" style="5" customWidth="1"/>
    <col min="13326" max="13327" width="9.140625" style="5"/>
    <col min="13328" max="13328" width="10.640625" style="5" bestFit="1" customWidth="1"/>
    <col min="13329" max="13568" width="9.140625" style="5"/>
    <col min="13569" max="13569" width="15" style="5" customWidth="1"/>
    <col min="13570" max="13576" width="11.85546875" style="5" customWidth="1"/>
    <col min="13577" max="13577" width="12.2109375" style="5" customWidth="1"/>
    <col min="13578" max="13578" width="12.85546875" style="5" customWidth="1"/>
    <col min="13579" max="13581" width="11.5703125" style="5" customWidth="1"/>
    <col min="13582" max="13583" width="9.140625" style="5"/>
    <col min="13584" max="13584" width="10.640625" style="5" bestFit="1" customWidth="1"/>
    <col min="13585" max="13824" width="9.140625" style="5"/>
    <col min="13825" max="13825" width="15" style="5" customWidth="1"/>
    <col min="13826" max="13832" width="11.85546875" style="5" customWidth="1"/>
    <col min="13833" max="13833" width="12.2109375" style="5" customWidth="1"/>
    <col min="13834" max="13834" width="12.85546875" style="5" customWidth="1"/>
    <col min="13835" max="13837" width="11.5703125" style="5" customWidth="1"/>
    <col min="13838" max="13839" width="9.140625" style="5"/>
    <col min="13840" max="13840" width="10.640625" style="5" bestFit="1" customWidth="1"/>
    <col min="13841" max="14080" width="9.140625" style="5"/>
    <col min="14081" max="14081" width="15" style="5" customWidth="1"/>
    <col min="14082" max="14088" width="11.85546875" style="5" customWidth="1"/>
    <col min="14089" max="14089" width="12.2109375" style="5" customWidth="1"/>
    <col min="14090" max="14090" width="12.85546875" style="5" customWidth="1"/>
    <col min="14091" max="14093" width="11.5703125" style="5" customWidth="1"/>
    <col min="14094" max="14095" width="9.140625" style="5"/>
    <col min="14096" max="14096" width="10.640625" style="5" bestFit="1" customWidth="1"/>
    <col min="14097" max="14336" width="9.140625" style="5"/>
    <col min="14337" max="14337" width="15" style="5" customWidth="1"/>
    <col min="14338" max="14344" width="11.85546875" style="5" customWidth="1"/>
    <col min="14345" max="14345" width="12.2109375" style="5" customWidth="1"/>
    <col min="14346" max="14346" width="12.85546875" style="5" customWidth="1"/>
    <col min="14347" max="14349" width="11.5703125" style="5" customWidth="1"/>
    <col min="14350" max="14351" width="9.140625" style="5"/>
    <col min="14352" max="14352" width="10.640625" style="5" bestFit="1" customWidth="1"/>
    <col min="14353" max="14592" width="9.140625" style="5"/>
    <col min="14593" max="14593" width="15" style="5" customWidth="1"/>
    <col min="14594" max="14600" width="11.85546875" style="5" customWidth="1"/>
    <col min="14601" max="14601" width="12.2109375" style="5" customWidth="1"/>
    <col min="14602" max="14602" width="12.85546875" style="5" customWidth="1"/>
    <col min="14603" max="14605" width="11.5703125" style="5" customWidth="1"/>
    <col min="14606" max="14607" width="9.140625" style="5"/>
    <col min="14608" max="14608" width="10.640625" style="5" bestFit="1" customWidth="1"/>
    <col min="14609" max="14848" width="9.140625" style="5"/>
    <col min="14849" max="14849" width="15" style="5" customWidth="1"/>
    <col min="14850" max="14856" width="11.85546875" style="5" customWidth="1"/>
    <col min="14857" max="14857" width="12.2109375" style="5" customWidth="1"/>
    <col min="14858" max="14858" width="12.85546875" style="5" customWidth="1"/>
    <col min="14859" max="14861" width="11.5703125" style="5" customWidth="1"/>
    <col min="14862" max="14863" width="9.140625" style="5"/>
    <col min="14864" max="14864" width="10.640625" style="5" bestFit="1" customWidth="1"/>
    <col min="14865" max="15104" width="9.140625" style="5"/>
    <col min="15105" max="15105" width="15" style="5" customWidth="1"/>
    <col min="15106" max="15112" width="11.85546875" style="5" customWidth="1"/>
    <col min="15113" max="15113" width="12.2109375" style="5" customWidth="1"/>
    <col min="15114" max="15114" width="12.85546875" style="5" customWidth="1"/>
    <col min="15115" max="15117" width="11.5703125" style="5" customWidth="1"/>
    <col min="15118" max="15119" width="9.140625" style="5"/>
    <col min="15120" max="15120" width="10.640625" style="5" bestFit="1" customWidth="1"/>
    <col min="15121" max="15360" width="9.140625" style="5"/>
    <col min="15361" max="15361" width="15" style="5" customWidth="1"/>
    <col min="15362" max="15368" width="11.85546875" style="5" customWidth="1"/>
    <col min="15369" max="15369" width="12.2109375" style="5" customWidth="1"/>
    <col min="15370" max="15370" width="12.85546875" style="5" customWidth="1"/>
    <col min="15371" max="15373" width="11.5703125" style="5" customWidth="1"/>
    <col min="15374" max="15375" width="9.140625" style="5"/>
    <col min="15376" max="15376" width="10.640625" style="5" bestFit="1" customWidth="1"/>
    <col min="15377" max="15616" width="9.140625" style="5"/>
    <col min="15617" max="15617" width="15" style="5" customWidth="1"/>
    <col min="15618" max="15624" width="11.85546875" style="5" customWidth="1"/>
    <col min="15625" max="15625" width="12.2109375" style="5" customWidth="1"/>
    <col min="15626" max="15626" width="12.85546875" style="5" customWidth="1"/>
    <col min="15627" max="15629" width="11.5703125" style="5" customWidth="1"/>
    <col min="15630" max="15631" width="9.140625" style="5"/>
    <col min="15632" max="15632" width="10.640625" style="5" bestFit="1" customWidth="1"/>
    <col min="15633" max="15872" width="9.140625" style="5"/>
    <col min="15873" max="15873" width="15" style="5" customWidth="1"/>
    <col min="15874" max="15880" width="11.85546875" style="5" customWidth="1"/>
    <col min="15881" max="15881" width="12.2109375" style="5" customWidth="1"/>
    <col min="15882" max="15882" width="12.85546875" style="5" customWidth="1"/>
    <col min="15883" max="15885" width="11.5703125" style="5" customWidth="1"/>
    <col min="15886" max="15887" width="9.140625" style="5"/>
    <col min="15888" max="15888" width="10.640625" style="5" bestFit="1" customWidth="1"/>
    <col min="15889" max="16128" width="9.140625" style="5"/>
    <col min="16129" max="16129" width="15" style="5" customWidth="1"/>
    <col min="16130" max="16136" width="11.85546875" style="5" customWidth="1"/>
    <col min="16137" max="16137" width="12.2109375" style="5" customWidth="1"/>
    <col min="16138" max="16138" width="12.85546875" style="5" customWidth="1"/>
    <col min="16139" max="16141" width="11.5703125" style="5" customWidth="1"/>
    <col min="16142" max="16143" width="9.140625" style="5"/>
    <col min="16144" max="16144" width="10.640625" style="5" bestFit="1" customWidth="1"/>
    <col min="16145" max="16384" width="9.140625" style="5"/>
  </cols>
  <sheetData>
    <row r="1" spans="1:17" ht="63.75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4" t="s">
        <v>13</v>
      </c>
    </row>
    <row r="2" spans="1:17" ht="14.25" x14ac:dyDescent="0.45">
      <c r="A2" s="1" t="s">
        <v>14</v>
      </c>
      <c r="B2" s="6">
        <v>31</v>
      </c>
      <c r="C2" s="7">
        <v>54988.619999999995</v>
      </c>
      <c r="D2" s="7">
        <v>6692.0990999999967</v>
      </c>
      <c r="E2" s="7">
        <v>47713</v>
      </c>
      <c r="F2" s="8">
        <v>0.12158659348245668</v>
      </c>
      <c r="G2" s="9">
        <v>13.764175200243333</v>
      </c>
      <c r="H2" s="10">
        <v>0.10409300931486262</v>
      </c>
      <c r="I2" s="11">
        <f>[1]results_COUNTY!O4</f>
        <v>25.740946663207612</v>
      </c>
      <c r="J2" s="11">
        <f>[1]results_COUNTY!P4</f>
        <v>18.313763943587073</v>
      </c>
      <c r="K2" s="11">
        <f>[1]results_COUNTY!Q4</f>
        <v>21.588774820200737</v>
      </c>
      <c r="L2" s="11">
        <f>I2-J2</f>
        <v>7.4271827196205393</v>
      </c>
      <c r="M2" s="11">
        <f>[1]results_COUNTY!S4</f>
        <v>14.773333333333333</v>
      </c>
      <c r="N2" s="11">
        <f t="shared" ref="N2:N11" si="0">100*G2/$K2</f>
        <v>63.756166409981347</v>
      </c>
      <c r="P2" s="12"/>
      <c r="Q2" s="13"/>
    </row>
    <row r="3" spans="1:17" ht="14.25" x14ac:dyDescent="0.45">
      <c r="A3" s="1" t="s">
        <v>15</v>
      </c>
      <c r="B3" s="6">
        <v>48</v>
      </c>
      <c r="C3" s="7">
        <v>10257.124000000002</v>
      </c>
      <c r="D3" s="7">
        <v>1289.8652599999991</v>
      </c>
      <c r="E3" s="7">
        <v>11554</v>
      </c>
      <c r="F3" s="8">
        <v>0.12652597578900882</v>
      </c>
      <c r="G3" s="9">
        <v>9.5850305052430915</v>
      </c>
      <c r="H3" s="10">
        <v>2.6570471484446734E-2</v>
      </c>
      <c r="I3" s="11">
        <f>[1]results_COUNTY!O5</f>
        <v>23.645129945979875</v>
      </c>
      <c r="J3" s="11">
        <f>[1]results_COUNTY!P5</f>
        <v>14.469352635662458</v>
      </c>
      <c r="K3" s="11">
        <f>[1]results_COUNTY!Q5</f>
        <v>17.138769281866573</v>
      </c>
      <c r="L3" s="11">
        <f t="shared" ref="L3:L10" si="1">I3-J3</f>
        <v>9.1757773103174163</v>
      </c>
      <c r="M3" s="11">
        <f>[1]results_COUNTY!S5</f>
        <v>16.909999999999997</v>
      </c>
      <c r="N3" s="11">
        <f t="shared" si="0"/>
        <v>55.926013983888531</v>
      </c>
      <c r="P3" s="12"/>
      <c r="Q3" s="14"/>
    </row>
    <row r="4" spans="1:17" ht="14.25" x14ac:dyDescent="0.45">
      <c r="A4" s="1" t="s">
        <v>16</v>
      </c>
      <c r="B4" s="6">
        <v>65</v>
      </c>
      <c r="C4" s="7">
        <v>11683.423000000001</v>
      </c>
      <c r="D4" s="7">
        <v>1821.6270199999985</v>
      </c>
      <c r="E4" s="7">
        <v>14292</v>
      </c>
      <c r="F4" s="8">
        <v>0.15322325275347479</v>
      </c>
      <c r="G4" s="9">
        <v>7.4686615949353605</v>
      </c>
      <c r="H4" s="10">
        <v>3.9676291110036961E-2</v>
      </c>
      <c r="I4" s="11">
        <f>[1]results_COUNTY!O6</f>
        <v>24.498444263241829</v>
      </c>
      <c r="J4" s="11">
        <f>[1]results_COUNTY!P6</f>
        <v>15.265212136239493</v>
      </c>
      <c r="K4" s="11">
        <f>[1]results_COUNTY!Q6</f>
        <v>18.751385866728921</v>
      </c>
      <c r="L4" s="11">
        <f t="shared" si="1"/>
        <v>9.2332321270023368</v>
      </c>
      <c r="M4" s="11">
        <f>[1]results_COUNTY!S6</f>
        <v>19.810000000000006</v>
      </c>
      <c r="N4" s="11">
        <f t="shared" si="0"/>
        <v>39.829917895227169</v>
      </c>
      <c r="P4" s="12"/>
      <c r="Q4" s="14"/>
    </row>
    <row r="5" spans="1:17" ht="14.25" x14ac:dyDescent="0.45">
      <c r="A5" s="1" t="s">
        <v>17</v>
      </c>
      <c r="B5" s="6">
        <v>82</v>
      </c>
      <c r="C5" s="7">
        <v>3440.665</v>
      </c>
      <c r="D5" s="7">
        <v>529.9000299999999</v>
      </c>
      <c r="E5" s="7">
        <v>5833</v>
      </c>
      <c r="F5" s="8">
        <v>0.14228077843575035</v>
      </c>
      <c r="G5" s="9">
        <v>4.8226848209783162</v>
      </c>
      <c r="H5" s="10">
        <v>2.511403477295418E-2</v>
      </c>
      <c r="I5" s="11">
        <f>[1]results_COUNTY!O7</f>
        <v>23.207862138080024</v>
      </c>
      <c r="J5" s="11">
        <f>[1]results_COUNTY!P7</f>
        <v>11.95054559065168</v>
      </c>
      <c r="K5" s="11">
        <f>[1]results_COUNTY!Q7</f>
        <v>14.645472700081427</v>
      </c>
      <c r="L5" s="11">
        <f t="shared" si="1"/>
        <v>11.257316547428344</v>
      </c>
      <c r="M5" s="11">
        <f>[1]results_COUNTY!S7</f>
        <v>24.485000000000003</v>
      </c>
      <c r="N5" s="11">
        <f t="shared" si="0"/>
        <v>32.929526548852891</v>
      </c>
      <c r="P5" s="12"/>
      <c r="Q5" s="14"/>
    </row>
    <row r="6" spans="1:17" ht="14.25" x14ac:dyDescent="0.45">
      <c r="A6" s="1" t="s">
        <v>18</v>
      </c>
      <c r="B6" s="6">
        <v>99</v>
      </c>
      <c r="C6" s="7">
        <v>19373.253999999997</v>
      </c>
      <c r="D6" s="7">
        <v>2365.3225100000013</v>
      </c>
      <c r="E6" s="7">
        <v>20923</v>
      </c>
      <c r="F6" s="8">
        <v>0.12172465235303695</v>
      </c>
      <c r="G6" s="9">
        <v>11.661268149272136</v>
      </c>
      <c r="H6" s="10">
        <v>4.4514193925603525E-2</v>
      </c>
      <c r="I6" s="11">
        <f>[1]results_COUNTY!O8</f>
        <v>26.52201574471254</v>
      </c>
      <c r="J6" s="11">
        <f>[1]results_COUNTY!P8</f>
        <v>19.353943176389485</v>
      </c>
      <c r="K6" s="11">
        <f>[1]results_COUNTY!Q8</f>
        <v>22.825526974813059</v>
      </c>
      <c r="L6" s="11">
        <f t="shared" si="1"/>
        <v>7.1680725683230548</v>
      </c>
      <c r="M6" s="11">
        <f>[1]results_COUNTY!S8</f>
        <v>16.55</v>
      </c>
      <c r="N6" s="11">
        <f t="shared" si="0"/>
        <v>51.08871379898401</v>
      </c>
      <c r="P6" s="12"/>
      <c r="Q6" s="14"/>
    </row>
    <row r="7" spans="1:17" ht="14.25" x14ac:dyDescent="0.45">
      <c r="A7" s="1" t="s">
        <v>19</v>
      </c>
      <c r="B7" s="6">
        <v>116</v>
      </c>
      <c r="C7" s="7">
        <v>61931.984000000004</v>
      </c>
      <c r="D7" s="7">
        <v>7313.2900233460769</v>
      </c>
      <c r="E7" s="7">
        <v>80805</v>
      </c>
      <c r="F7" s="8">
        <v>0.12062806991321327</v>
      </c>
      <c r="G7" s="9">
        <v>10.117334114356078</v>
      </c>
      <c r="H7" s="10">
        <v>0.17656867732328041</v>
      </c>
      <c r="I7" s="11">
        <f>[1]results_COUNTY!O9</f>
        <v>24.886967987215762</v>
      </c>
      <c r="J7" s="11">
        <f>[1]results_COUNTY!P9</f>
        <v>14.392106184463545</v>
      </c>
      <c r="K7" s="11">
        <f>[1]results_COUNTY!Q9</f>
        <v>16.893389072801689</v>
      </c>
      <c r="L7" s="11">
        <f t="shared" si="1"/>
        <v>10.494861802752217</v>
      </c>
      <c r="M7" s="11">
        <f>[1]results_COUNTY!S9</f>
        <v>20.90666666666667</v>
      </c>
      <c r="N7" s="11">
        <f t="shared" si="0"/>
        <v>59.889309781214699</v>
      </c>
      <c r="P7" s="12"/>
      <c r="Q7" s="14"/>
    </row>
    <row r="8" spans="1:17" ht="14.25" x14ac:dyDescent="0.45">
      <c r="A8" s="1" t="s">
        <v>20</v>
      </c>
      <c r="B8" s="6">
        <v>133</v>
      </c>
      <c r="C8" s="7">
        <v>125957.35500000001</v>
      </c>
      <c r="D8" s="7">
        <v>15322.382409999978</v>
      </c>
      <c r="E8" s="7">
        <v>121388</v>
      </c>
      <c r="F8" s="8">
        <v>0.12178195346268822</v>
      </c>
      <c r="G8" s="9">
        <v>12.49266775568878</v>
      </c>
      <c r="H8" s="10">
        <v>0.25843097439837553</v>
      </c>
      <c r="I8" s="11">
        <f>[1]results_COUNTY!O10</f>
        <v>26.361325230980835</v>
      </c>
      <c r="J8" s="11">
        <f>[1]results_COUNTY!P10</f>
        <v>18.068472773233431</v>
      </c>
      <c r="K8" s="11">
        <f>[1]results_COUNTY!Q10</f>
        <v>21.298304947883594</v>
      </c>
      <c r="L8" s="11">
        <f t="shared" si="1"/>
        <v>8.2928524577474043</v>
      </c>
      <c r="M8" s="11">
        <f>[1]results_COUNTY!S10</f>
        <v>14.14</v>
      </c>
      <c r="N8" s="11">
        <f t="shared" si="0"/>
        <v>58.655690141811839</v>
      </c>
      <c r="P8" s="12"/>
      <c r="Q8" s="14"/>
    </row>
    <row r="9" spans="1:17" ht="14.25" x14ac:dyDescent="0.45">
      <c r="A9" s="1" t="s">
        <v>21</v>
      </c>
      <c r="B9" s="6">
        <v>150</v>
      </c>
      <c r="C9" s="7">
        <v>93176.416000000027</v>
      </c>
      <c r="D9" s="7">
        <v>11353.894669999987</v>
      </c>
      <c r="E9" s="7">
        <v>108145</v>
      </c>
      <c r="F9" s="8">
        <v>0.12176802415036597</v>
      </c>
      <c r="G9" s="9">
        <v>10.664524266319063</v>
      </c>
      <c r="H9" s="10">
        <v>0.22994180585487559</v>
      </c>
      <c r="I9" s="11">
        <f>[1]results_COUNTY!O11</f>
        <v>25.463454426172273</v>
      </c>
      <c r="J9" s="11">
        <f>[1]results_COUNTY!P11</f>
        <v>15.681806011987359</v>
      </c>
      <c r="K9" s="11">
        <f>[1]results_COUNTY!Q11</f>
        <v>18.489506741754301</v>
      </c>
      <c r="L9" s="11">
        <f t="shared" si="1"/>
        <v>9.7816484141849145</v>
      </c>
      <c r="M9" s="11">
        <f>[1]results_COUNTY!S11</f>
        <v>18.37</v>
      </c>
      <c r="N9" s="11">
        <f t="shared" si="0"/>
        <v>57.678792708059035</v>
      </c>
      <c r="P9" s="12"/>
      <c r="Q9" s="14"/>
    </row>
    <row r="10" spans="1:17" ht="14.25" x14ac:dyDescent="0.45">
      <c r="A10" s="1" t="s">
        <v>22</v>
      </c>
      <c r="B10" s="6">
        <v>167</v>
      </c>
      <c r="C10" s="7">
        <v>1937.1790000000003</v>
      </c>
      <c r="D10" s="7">
        <v>239.54856999999996</v>
      </c>
      <c r="E10" s="7">
        <v>2667</v>
      </c>
      <c r="F10" s="8">
        <v>0.12477987217687958</v>
      </c>
      <c r="G10" s="9">
        <v>6.9761673640167352</v>
      </c>
      <c r="H10" s="10">
        <v>6.0537108529864344E-3</v>
      </c>
      <c r="I10" s="11">
        <f>[1]results_COUNTY!O12</f>
        <v>23.624068461630706</v>
      </c>
      <c r="J10" s="11">
        <f>[1]results_COUNTY!P12</f>
        <v>11.974438753863829</v>
      </c>
      <c r="K10" s="11">
        <f>[1]results_COUNTY!Q12</f>
        <v>14.148471006281076</v>
      </c>
      <c r="L10" s="11">
        <f t="shared" si="1"/>
        <v>11.649629707766877</v>
      </c>
      <c r="M10" s="11">
        <f>[1]results_COUNTY!S12</f>
        <v>24.539999999999996</v>
      </c>
      <c r="N10" s="11">
        <f t="shared" si="0"/>
        <v>49.306864048558559</v>
      </c>
      <c r="P10" s="12"/>
      <c r="Q10" s="15"/>
    </row>
    <row r="11" spans="1:17" ht="14.25" x14ac:dyDescent="0.45">
      <c r="A11" s="1" t="s">
        <v>23</v>
      </c>
      <c r="B11" s="6"/>
      <c r="C11" s="16">
        <v>382746.02000000008</v>
      </c>
      <c r="D11" s="16">
        <v>46927.929593346038</v>
      </c>
      <c r="E11" s="16">
        <v>413320</v>
      </c>
      <c r="F11" s="8">
        <v>0.12284077939684124</v>
      </c>
      <c r="G11" s="9">
        <v>11.12374202517743</v>
      </c>
      <c r="H11" s="10">
        <v>0.91096316903742203</v>
      </c>
      <c r="I11" s="11">
        <f>SUMPRODUCT($H2:$H10,I2:I10)/$H11</f>
        <v>25.52039447568275</v>
      </c>
      <c r="J11" s="11">
        <f>SUMPRODUCT($H2:$H10,J2:J10)/$H11</f>
        <v>16.408074650163542</v>
      </c>
      <c r="K11" s="11">
        <f>SUMPRODUCT($H2:$H10,K2:K10)/$H11</f>
        <v>19.380173639381283</v>
      </c>
      <c r="L11" s="11">
        <f>SUMPRODUCT($H2:$H10,L2:L10)/$H11</f>
        <v>9.1123198255192044</v>
      </c>
      <c r="M11" s="11">
        <f>SUMPRODUCT($H2:$H10,M2:M10)/$H11</f>
        <v>17.39146851353679</v>
      </c>
      <c r="N11" s="11">
        <f t="shared" si="0"/>
        <v>57.397535399649591</v>
      </c>
    </row>
    <row r="12" spans="1:17" ht="14.65" thickBot="1" x14ac:dyDescent="0.5">
      <c r="A12" s="1" t="s">
        <v>24</v>
      </c>
      <c r="B12" s="6"/>
      <c r="C12" s="17">
        <v>415449.17399999994</v>
      </c>
      <c r="D12" s="17">
        <v>51002.960630685491</v>
      </c>
      <c r="E12" s="17">
        <v>451543.2</v>
      </c>
      <c r="F12" s="8">
        <v>0.12295372893386602</v>
      </c>
      <c r="G12" s="9">
        <v>10.938378584892325</v>
      </c>
      <c r="H12" s="10">
        <v>1</v>
      </c>
      <c r="I12" s="18"/>
      <c r="J12" s="18"/>
      <c r="K12" s="18"/>
      <c r="L12" s="18"/>
      <c r="M12" s="18"/>
      <c r="N12" s="18"/>
      <c r="P12" s="19"/>
    </row>
    <row r="13" spans="1:17" ht="13.5" thickBot="1" x14ac:dyDescent="0.45">
      <c r="A13" s="20" t="s">
        <v>25</v>
      </c>
      <c r="B13" s="18"/>
      <c r="C13" s="21"/>
      <c r="D13" s="21"/>
      <c r="E13" s="22"/>
      <c r="F13" s="21"/>
      <c r="G13" s="23">
        <v>9.7280570856725426</v>
      </c>
      <c r="H13" s="21"/>
      <c r="I13" s="24">
        <f t="shared" ref="I13:N13" si="2">AVERAGE(I2:I10)</f>
        <v>24.883357206802387</v>
      </c>
      <c r="J13" s="24">
        <f t="shared" si="2"/>
        <v>15.496626800675374</v>
      </c>
      <c r="K13" s="24">
        <f t="shared" si="2"/>
        <v>18.419955712490154</v>
      </c>
      <c r="L13" s="24">
        <f t="shared" si="2"/>
        <v>9.3867304061270112</v>
      </c>
      <c r="M13" s="24">
        <f t="shared" si="2"/>
        <v>18.942777777777778</v>
      </c>
      <c r="N13" s="24">
        <f t="shared" si="2"/>
        <v>52.117888368508673</v>
      </c>
      <c r="O13" s="19"/>
    </row>
    <row r="14" spans="1:17" x14ac:dyDescent="0.35">
      <c r="A14" s="20" t="s">
        <v>26</v>
      </c>
      <c r="E14" s="25"/>
      <c r="G14" s="25"/>
      <c r="M14" s="19"/>
    </row>
    <row r="15" spans="1:17" x14ac:dyDescent="0.35">
      <c r="A15" s="20" t="s">
        <v>27</v>
      </c>
      <c r="E15" s="25"/>
      <c r="G15" s="25"/>
      <c r="I15" s="19" t="s">
        <v>28</v>
      </c>
      <c r="K15" s="19"/>
      <c r="M15" s="19"/>
    </row>
    <row r="16" spans="1:17" x14ac:dyDescent="0.35">
      <c r="A16" s="26" t="s">
        <v>29</v>
      </c>
      <c r="J16" s="19"/>
      <c r="K16" s="27">
        <f>G11/K11</f>
        <v>0.57397535399649591</v>
      </c>
      <c r="L16" s="19" t="s">
        <v>30</v>
      </c>
    </row>
    <row r="17" spans="1:13" x14ac:dyDescent="0.35">
      <c r="A17" s="20" t="s">
        <v>31</v>
      </c>
      <c r="B17" s="5" t="s">
        <v>32</v>
      </c>
      <c r="K17" s="27">
        <f>G13/K13</f>
        <v>0.52812597584456555</v>
      </c>
      <c r="L17" s="19" t="s">
        <v>33</v>
      </c>
    </row>
    <row r="18" spans="1:13" x14ac:dyDescent="0.35">
      <c r="A18" s="20" t="s">
        <v>34</v>
      </c>
      <c r="B18" s="5" t="s">
        <v>35</v>
      </c>
    </row>
    <row r="19" spans="1:13" x14ac:dyDescent="0.35">
      <c r="A19" s="20" t="s">
        <v>36</v>
      </c>
      <c r="B19" s="5" t="s">
        <v>37</v>
      </c>
    </row>
    <row r="20" spans="1:13" x14ac:dyDescent="0.35">
      <c r="A20" s="20" t="s">
        <v>38</v>
      </c>
      <c r="B20" s="5" t="s">
        <v>39</v>
      </c>
    </row>
    <row r="21" spans="1:13" x14ac:dyDescent="0.35">
      <c r="A21" s="20" t="s">
        <v>40</v>
      </c>
      <c r="B21" s="5" t="s">
        <v>41</v>
      </c>
    </row>
    <row r="22" spans="1:13" x14ac:dyDescent="0.35">
      <c r="A22" s="20" t="s">
        <v>42</v>
      </c>
      <c r="B22" s="5" t="s">
        <v>43</v>
      </c>
    </row>
    <row r="23" spans="1:13" x14ac:dyDescent="0.35">
      <c r="A23" s="20"/>
    </row>
    <row r="24" spans="1:13" ht="13.15" x14ac:dyDescent="0.4">
      <c r="C24" s="28"/>
      <c r="D24" s="28"/>
      <c r="E24" s="28"/>
      <c r="F24" s="29"/>
      <c r="G24" s="29"/>
      <c r="H24" s="30"/>
      <c r="K24"/>
      <c r="L24"/>
      <c r="M24"/>
    </row>
    <row r="25" spans="1:13" ht="13.15" x14ac:dyDescent="0.4">
      <c r="C25" s="28"/>
      <c r="D25" s="28"/>
      <c r="E25" s="28"/>
      <c r="F25" s="29"/>
      <c r="G25" s="29"/>
      <c r="H25" s="30"/>
      <c r="K25"/>
      <c r="L25"/>
      <c r="M25"/>
    </row>
    <row r="26" spans="1:13" ht="13.15" x14ac:dyDescent="0.4">
      <c r="C26" s="28"/>
      <c r="D26" s="28"/>
      <c r="E26" s="28"/>
      <c r="F26" s="29"/>
      <c r="G26" s="29"/>
      <c r="H26" s="30"/>
      <c r="K26"/>
      <c r="L26"/>
      <c r="M26"/>
    </row>
    <row r="27" spans="1:13" ht="13.15" x14ac:dyDescent="0.4">
      <c r="C27" s="28"/>
      <c r="D27" s="28"/>
      <c r="E27" s="28"/>
      <c r="F27" s="29"/>
      <c r="G27" s="29"/>
      <c r="H27" s="30"/>
      <c r="K27"/>
      <c r="L27"/>
      <c r="M27"/>
    </row>
    <row r="28" spans="1:13" ht="13.15" x14ac:dyDescent="0.4">
      <c r="C28" s="28"/>
      <c r="D28" s="28"/>
      <c r="E28" s="28"/>
      <c r="F28" s="29"/>
      <c r="G28" s="29"/>
      <c r="H28" s="30"/>
      <c r="K28"/>
      <c r="L28"/>
      <c r="M28"/>
    </row>
    <row r="29" spans="1:13" ht="13.15" x14ac:dyDescent="0.4">
      <c r="C29" s="28"/>
      <c r="D29" s="28"/>
      <c r="E29" s="28"/>
      <c r="F29" s="29"/>
      <c r="G29" s="29"/>
      <c r="H29" s="30"/>
      <c r="K29"/>
      <c r="L29"/>
      <c r="M29"/>
    </row>
    <row r="30" spans="1:13" ht="13.15" x14ac:dyDescent="0.4">
      <c r="C30" s="28"/>
      <c r="D30" s="28"/>
      <c r="E30" s="28"/>
      <c r="F30" s="29"/>
      <c r="G30" s="29"/>
      <c r="H30" s="30"/>
      <c r="K30"/>
      <c r="L30"/>
      <c r="M30"/>
    </row>
    <row r="31" spans="1:13" ht="13.15" x14ac:dyDescent="0.4">
      <c r="C31" s="28"/>
      <c r="D31" s="28"/>
      <c r="E31" s="28"/>
      <c r="M31" s="31"/>
    </row>
    <row r="32" spans="1:13" x14ac:dyDescent="0.35">
      <c r="C32" s="28"/>
      <c r="D32" s="28"/>
      <c r="E32" s="28"/>
      <c r="M32" s="28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summary_by_COUNTY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 [KDA]</dc:creator>
  <cp:lastModifiedBy>Perkins, Sam [KDA]</cp:lastModifiedBy>
  <dcterms:created xsi:type="dcterms:W3CDTF">2022-04-11T22:42:40Z</dcterms:created>
  <dcterms:modified xsi:type="dcterms:W3CDTF">2022-04-11T23:08:01Z</dcterms:modified>
</cp:coreProperties>
</file>