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RCA\EC\For2020\KS\GW_Model_Input\"/>
    </mc:Choice>
  </mc:AlternateContent>
  <xr:revisionPtr revIDLastSave="0" documentId="13_ncr:1_{0384CBB8-571A-45C0-AE8D-CA4F0CFD4E76}" xr6:coauthVersionLast="45" xr6:coauthVersionMax="45" xr10:uidLastSave="{00000000-0000-0000-0000-000000000000}"/>
  <bookViews>
    <workbookView xWindow="2025" yWindow="1193" windowWidth="16995" windowHeight="11752" activeTab="3" xr2:uid="{00000000-000D-0000-FFFF-FFFF00000000}"/>
  </bookViews>
  <sheets>
    <sheet name="Documentation" sheetId="2" r:id="rId1"/>
    <sheet name="almena_qq" sheetId="1" r:id="rId2"/>
    <sheet name="qq_key_almena_pds" sheetId="4" r:id="rId3"/>
    <sheet name="almena_factors" sheetId="3" r:id="rId4"/>
  </sheets>
  <definedNames>
    <definedName name="_xlnm.Database">almena_qq!$K$1:$L$321</definedName>
    <definedName name="_xlnm.Print_Area" localSheetId="3">almena_factors!$A$1:$N$25</definedName>
    <definedName name="_xlnm.Print_Area" localSheetId="1">almena_qq!$A$1:$L$323</definedName>
    <definedName name="_xlnm.Print_Area" localSheetId="0">Documentation!$A$1:$M$26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2" i="3" l="1"/>
  <c r="H42" i="3"/>
  <c r="E42" i="3" l="1"/>
  <c r="F42" i="3" s="1"/>
  <c r="H41" i="3" l="1"/>
  <c r="I41" i="3" s="1"/>
  <c r="E41" i="3"/>
  <c r="F41" i="3" s="1"/>
  <c r="H40" i="3" l="1"/>
  <c r="E39" i="3" l="1"/>
  <c r="F39" i="3"/>
  <c r="H39" i="3" l="1"/>
  <c r="I39" i="3" s="1"/>
  <c r="E38" i="3" l="1"/>
  <c r="F38" i="3" s="1"/>
  <c r="E37" i="3" l="1"/>
  <c r="F37" i="3" s="1"/>
  <c r="E36" i="3" l="1"/>
  <c r="F36" i="3" s="1"/>
  <c r="H36" i="3"/>
  <c r="I36" i="3" s="1"/>
  <c r="M36" i="3"/>
  <c r="N36" i="3" s="1"/>
  <c r="O36" i="3" s="1"/>
  <c r="E35" i="3"/>
  <c r="F35" i="3" s="1"/>
  <c r="H35" i="3"/>
  <c r="I35" i="3" s="1"/>
  <c r="M35" i="3"/>
  <c r="H34" i="3"/>
  <c r="I34" i="3" s="1"/>
  <c r="M34" i="3"/>
  <c r="E34" i="3"/>
  <c r="F34" i="3" s="1"/>
  <c r="H33" i="3"/>
  <c r="I33" i="3" s="1"/>
  <c r="H32" i="3"/>
  <c r="I32" i="3" s="1"/>
  <c r="M33" i="3"/>
  <c r="E33" i="3"/>
  <c r="F33" i="3" s="1"/>
  <c r="E32" i="3"/>
  <c r="F32" i="3" s="1"/>
  <c r="M32" i="3"/>
  <c r="M31" i="3"/>
  <c r="H31" i="3"/>
  <c r="E31" i="3"/>
  <c r="F31" i="3"/>
  <c r="M24" i="3"/>
  <c r="M23" i="3"/>
  <c r="M25" i="3"/>
  <c r="H25" i="3"/>
  <c r="I25" i="3" s="1"/>
  <c r="H24" i="3"/>
  <c r="H23" i="3"/>
  <c r="I23" i="3" s="1"/>
  <c r="M30" i="3"/>
  <c r="M29" i="3"/>
  <c r="H30" i="3"/>
  <c r="I30" i="3" s="1"/>
  <c r="H29" i="3"/>
  <c r="I29" i="3" s="1"/>
  <c r="E30" i="3"/>
  <c r="F30" i="3" s="1"/>
  <c r="E29" i="3"/>
  <c r="F29" i="3" s="1"/>
  <c r="E28" i="3"/>
  <c r="F28" i="3" s="1"/>
  <c r="E27" i="3"/>
  <c r="F27" i="3" s="1"/>
  <c r="E26" i="3"/>
  <c r="F26" i="3" s="1"/>
  <c r="J16" i="3"/>
  <c r="I16" i="3"/>
  <c r="H16" i="3"/>
  <c r="G16" i="3"/>
  <c r="F16" i="3"/>
  <c r="E25" i="3"/>
  <c r="F25" i="3" s="1"/>
  <c r="E24" i="3"/>
  <c r="F24" i="3" s="1"/>
  <c r="E23" i="3"/>
  <c r="F23" i="3" s="1"/>
  <c r="J15" i="3"/>
  <c r="I15" i="3"/>
  <c r="H15" i="3"/>
  <c r="G15" i="3"/>
  <c r="F15" i="3"/>
  <c r="J14" i="3"/>
  <c r="I14" i="3"/>
  <c r="H14" i="3"/>
  <c r="G14" i="3"/>
  <c r="F14" i="3"/>
  <c r="J323" i="1"/>
  <c r="I24" i="3"/>
  <c r="N32" i="3" l="1"/>
  <c r="O32" i="3" s="1"/>
  <c r="N30" i="3"/>
  <c r="O30" i="3" s="1"/>
  <c r="N31" i="3"/>
  <c r="O31" i="3" s="1"/>
  <c r="N25" i="3"/>
  <c r="O25" i="3" s="1"/>
  <c r="I31" i="3"/>
  <c r="N24" i="3"/>
  <c r="O24" i="3" s="1"/>
  <c r="N34" i="3"/>
  <c r="O34" i="3" s="1"/>
  <c r="N29" i="3"/>
  <c r="O29" i="3" s="1"/>
  <c r="N35" i="3"/>
  <c r="O35" i="3" s="1"/>
  <c r="N23" i="3"/>
  <c r="O23" i="3" s="1"/>
  <c r="N33" i="3"/>
  <c r="O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</author>
  </authors>
  <commentList>
    <comment ref="A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  <comment ref="A37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2015:</t>
        </r>
        <r>
          <rPr>
            <sz val="9"/>
            <color indexed="81"/>
            <rFont val="Tahoma"/>
            <family val="2"/>
          </rPr>
          <t xml:space="preserve">
 from BOR report: see row 55 of sheet A in
file Alm-dist-af.xls, 
\\AG-fpm\IWI\RRCA\EC\For2015\IrrigDist</t>
        </r>
      </text>
    </comment>
    <comment ref="A38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2016:</t>
        </r>
        <r>
          <rPr>
            <sz val="9"/>
            <color indexed="81"/>
            <rFont val="Tahoma"/>
            <family val="2"/>
          </rPr>
          <t xml:space="preserve">
 from BOR report: see row 56 of sheet A in
file Alm-dist-af.xls, 
\\AG-fpm\IWI\RRCA\EC\For2016\IrrigDist</t>
        </r>
      </text>
    </comment>
    <comment ref="A39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2017:
</t>
        </r>
        <r>
          <rPr>
            <sz val="9"/>
            <color indexed="81"/>
            <rFont val="Tahoma"/>
            <family val="2"/>
          </rPr>
          <t xml:space="preserve"> from BOR report: see row 57 of sheet A in
file Alm-dist-af.xls, 
\\AG-fpm\IWI\RRCA\EC\For2017\IrrigDist</t>
        </r>
      </text>
    </comment>
    <comment ref="B39" authorId="0" shapeId="0" xr:uid="{B54136B8-ED71-4B30-8C48-6C7A2A764227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A!G57</t>
        </r>
      </text>
    </comment>
    <comment ref="G39" authorId="0" shapeId="0" xr:uid="{19DD113C-DEFE-4BE6-A10F-EDDE2043C060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A!M57</t>
        </r>
      </text>
    </comment>
    <comment ref="A40" authorId="0" shapeId="0" xr:uid="{B457DE04-9914-4991-8E1B-C87D0E5D4228}">
      <text>
        <r>
          <rPr>
            <b/>
            <sz val="9"/>
            <color indexed="81"/>
            <rFont val="Tahoma"/>
            <family val="2"/>
          </rPr>
          <t xml:space="preserve">2018:
</t>
        </r>
        <r>
          <rPr>
            <sz val="9"/>
            <color indexed="81"/>
            <rFont val="Tahoma"/>
            <family val="2"/>
          </rPr>
          <t xml:space="preserve"> from BOR report: see row 58 of sheet A in
file Alm-dist-af.xls, 
\\AG-fpm\IWI\RRCA\EC\For2018\IrrigDist</t>
        </r>
      </text>
    </comment>
  </commentList>
</comments>
</file>

<file path=xl/sharedStrings.xml><?xml version="1.0" encoding="utf-8"?>
<sst xmlns="http://schemas.openxmlformats.org/spreadsheetml/2006/main" count="2049" uniqueCount="417">
  <si>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</si>
  <si>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</si>
  <si>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</si>
  <si>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</si>
  <si>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</si>
  <si>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</si>
  <si>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</si>
  <si>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</si>
  <si>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</si>
  <si>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</si>
  <si>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</si>
  <si>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</si>
  <si>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</si>
  <si>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</si>
  <si>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</si>
  <si>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</si>
  <si>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</si>
  <si>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</si>
  <si>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</si>
  <si>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</si>
  <si>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</si>
  <si>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</si>
  <si>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</si>
  <si>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</si>
  <si>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</si>
  <si>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</si>
  <si>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</si>
  <si>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</si>
  <si>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</si>
  <si>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</si>
  <si>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</si>
  <si>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</si>
  <si>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</si>
  <si>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</si>
  <si>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</si>
  <si>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</si>
  <si>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</si>
  <si>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</si>
  <si>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</si>
  <si>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</si>
  <si>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</si>
  <si>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</si>
  <si>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</si>
  <si>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</si>
  <si>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</si>
  <si>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</si>
  <si>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</si>
  <si>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</si>
  <si>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</si>
  <si>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</si>
  <si>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</si>
  <si>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</si>
  <si>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</si>
  <si>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</si>
  <si>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</si>
  <si>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</si>
  <si>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</si>
  <si>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</si>
  <si>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</si>
  <si>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</si>
  <si>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</si>
  <si>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</si>
  <si>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</si>
  <si>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</si>
  <si>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</si>
  <si>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</si>
  <si>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</si>
  <si>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</si>
  <si>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</si>
  <si>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</si>
  <si>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</si>
  <si>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</si>
  <si>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</si>
  <si>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</si>
  <si>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</si>
  <si>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</si>
  <si>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</si>
  <si>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</si>
  <si>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</si>
  <si>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</si>
  <si>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</si>
  <si>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</si>
  <si>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</si>
  <si>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</si>
  <si>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</si>
  <si>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</si>
  <si>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</si>
  <si>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</si>
  <si>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</si>
  <si>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</si>
  <si>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</si>
  <si>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</si>
  <si>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</si>
  <si>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</si>
  <si>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</si>
  <si>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</si>
  <si>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</si>
  <si>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</si>
  <si>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</si>
  <si>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</si>
  <si>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</si>
  <si>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</si>
  <si>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</si>
  <si>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</si>
  <si>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</si>
  <si>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</si>
  <si>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</si>
  <si>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</si>
  <si>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</si>
  <si>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</si>
  <si>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</si>
  <si>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</si>
  <si>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</si>
  <si>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</si>
  <si>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</si>
  <si>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</si>
  <si>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</si>
  <si>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</si>
  <si>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</si>
  <si>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</si>
  <si>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</si>
  <si>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</si>
  <si>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</si>
  <si>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</si>
  <si>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</si>
  <si>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</si>
  <si>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</si>
  <si>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</si>
  <si>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</si>
  <si>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</si>
  <si>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</si>
  <si>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</si>
  <si>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</si>
  <si>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</si>
  <si>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</si>
  <si>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</si>
  <si>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</si>
  <si>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</si>
  <si>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</si>
  <si>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</si>
  <si>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</si>
  <si>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</si>
  <si>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</si>
  <si>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</si>
  <si>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</si>
  <si>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</si>
  <si>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</si>
  <si>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</si>
  <si>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</si>
  <si>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</si>
  <si>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</si>
  <si>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</si>
  <si>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</si>
  <si>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</si>
  <si>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</si>
  <si>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</si>
  <si>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</si>
  <si>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</si>
  <si>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</si>
  <si>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</si>
  <si>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</si>
  <si>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</si>
  <si>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</si>
  <si>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</si>
  <si>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</si>
  <si>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</si>
  <si>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</si>
  <si>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</si>
  <si>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</si>
  <si>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</si>
  <si>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</si>
  <si>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</si>
  <si>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</si>
  <si>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</si>
  <si>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</si>
  <si>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</si>
  <si>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</si>
  <si>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</si>
  <si>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</si>
  <si>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</si>
  <si>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</si>
  <si>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</si>
  <si>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</si>
  <si>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</si>
  <si>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</si>
  <si>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</si>
  <si>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</si>
  <si>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</si>
  <si>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</si>
  <si>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</si>
  <si>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</si>
  <si>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</si>
  <si>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</si>
  <si>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</si>
  <si>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</si>
  <si>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</si>
  <si>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</si>
  <si>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</si>
  <si>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</si>
  <si>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</si>
  <si>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</si>
  <si>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</si>
  <si>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</si>
  <si>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</si>
  <si>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</si>
  <si>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</si>
  <si>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</si>
  <si>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</si>
  <si>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</si>
  <si>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</si>
  <si>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</si>
  <si>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</si>
  <si>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</si>
  <si>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</si>
  <si>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</si>
  <si>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</si>
  <si>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</si>
  <si>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</si>
  <si>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</si>
  <si>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</si>
  <si>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</si>
  <si>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</si>
  <si>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</si>
  <si>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</si>
  <si>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</si>
  <si>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</si>
  <si>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</si>
  <si>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</si>
  <si>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</si>
  <si>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</si>
  <si>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</si>
  <si>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</si>
  <si>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</si>
  <si>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</si>
  <si>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</si>
  <si>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</si>
  <si>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</si>
  <si>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</si>
  <si>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</si>
  <si>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</si>
  <si>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</si>
  <si>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</si>
  <si>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</si>
  <si>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</si>
  <si>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</si>
  <si>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</si>
  <si>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</si>
  <si>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</si>
  <si>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</si>
  <si>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</si>
  <si>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</si>
  <si>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</si>
  <si>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</si>
  <si>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</si>
  <si>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</si>
  <si>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</si>
  <si>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</si>
  <si>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</si>
  <si>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</si>
  <si>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</si>
  <si>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</si>
  <si>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</si>
  <si>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</si>
  <si>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</si>
  <si>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</si>
  <si>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</si>
  <si>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</si>
  <si>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</si>
  <si>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</si>
  <si>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</si>
  <si>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</si>
  <si>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</si>
  <si>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</si>
  <si>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</si>
  <si>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</si>
  <si>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</si>
  <si>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</si>
  <si>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</si>
  <si>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</si>
  <si>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</si>
  <si>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</si>
  <si>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</si>
  <si>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</si>
  <si>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</si>
  <si>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</si>
  <si>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</si>
  <si>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</si>
  <si>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</si>
  <si>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</si>
  <si>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</si>
  <si>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</si>
  <si>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</si>
  <si>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</si>
  <si>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</si>
  <si>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</si>
  <si>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</si>
  <si>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</si>
  <si>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</si>
  <si>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</si>
  <si>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</si>
  <si>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</si>
  <si>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</si>
  <si>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</si>
  <si>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</si>
  <si>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</si>
  <si>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</si>
  <si>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</si>
  <si>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</si>
  <si>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</si>
  <si>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</si>
  <si>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</si>
  <si>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</si>
  <si>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</si>
  <si>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</si>
  <si>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</si>
  <si>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</si>
  <si>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</si>
  <si>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</si>
  <si>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</si>
  <si>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</si>
  <si>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</si>
  <si>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</si>
  <si>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</si>
  <si>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</si>
  <si>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</si>
  <si>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</si>
  <si>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</si>
  <si>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</si>
  <si>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</si>
  <si>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</si>
  <si>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</si>
  <si>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</si>
  <si>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</si>
  <si>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</si>
  <si>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</si>
  <si>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</si>
  <si>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</si>
  <si>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</si>
  <si>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</si>
  <si>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</si>
  <si>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</si>
  <si>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</si>
  <si>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</si>
  <si>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</si>
  <si>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</si>
  <si>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</si>
  <si>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</si>
  <si>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</si>
  <si>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</si>
  <si>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</si>
  <si>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</si>
  <si>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</si>
  <si>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</si>
  <si>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</si>
  <si>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</si>
  <si>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</si>
  <si>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</si>
  <si>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</si>
  <si>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</si>
  <si>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</si>
  <si>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</si>
  <si>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</si>
  <si>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</si>
  <si>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</si>
  <si>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</si>
  <si>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</si>
  <si>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</si>
  <si>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</si>
  <si>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Wateruse report by Almena District [pdiv_id=23751]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</si>
  <si>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</si>
  <si>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</si>
  <si>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</si>
  <si>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</si>
  <si>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</si>
  <si>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</si>
  <si>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</si>
  <si>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</si>
  <si>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</si>
  <si>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</si>
  <si>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</si>
  <si>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</si>
  <si>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</si>
  <si>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fraction</t>
  </si>
  <si>
    <t>return flow</t>
  </si>
  <si>
    <t>est. farm return flow</t>
  </si>
  <si>
    <t>See Attachment 7 for correct version of these calculations --spp Apr 13, 2010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</si>
  <si>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</si>
  <si>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</si>
  <si>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</si>
  <si>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</si>
  <si>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</si>
  <si>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</si>
  <si>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</si>
  <si>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</si>
  <si>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</si>
  <si>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</si>
  <si>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</si>
  <si>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</si>
  <si>
    <t>note 2017:</t>
  </si>
  <si>
    <t>delivered to farms [6]</t>
  </si>
  <si>
    <t>AF diverted</t>
  </si>
  <si>
    <t>acres irrigated</t>
  </si>
  <si>
    <t>this sheet:</t>
  </si>
  <si>
    <t>from Alm-dist-af.xls sheet A</t>
  </si>
  <si>
    <t>col. D</t>
  </si>
  <si>
    <t>col. M</t>
  </si>
  <si>
    <t>Irrigated (acres)</t>
  </si>
  <si>
    <t>Delivered (af)</t>
  </si>
  <si>
    <t>Net Supply (af)</t>
  </si>
  <si>
    <t>Alternate sources to compare:</t>
  </si>
  <si>
    <t>sum of reported acres at pds within Almena district, given by conditional sum over irrigated area</t>
  </si>
  <si>
    <t>The only additional data required is gw acres,col. D as follows:</t>
  </si>
  <si>
    <t>col. B</t>
  </si>
  <si>
    <t>data for cols. B, C and H can be obtained as follows from sheet A, file Alm-dist-af.xls, provided by BOR</t>
  </si>
  <si>
    <t>year</t>
  </si>
  <si>
    <t>conveyance loss [1] - [6]</t>
  </si>
  <si>
    <t>sheet gwIrr based on WRIS overlaps query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</si>
</sst>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0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 applyBorder="1"/>
    <xf numFmtId="3" fontId="0" fillId="3" borderId="0" xfId="0" applyNumberFormat="1" applyFill="1" applyBorder="1"/>
    <xf numFmtId="3" fontId="0" fillId="2" borderId="0" xfId="0" applyNumberFormat="1" applyFill="1" applyBorder="1"/>
    <xf numFmtId="0" fontId="4" fillId="0" borderId="0" xfId="0" quotePrefix="1" applyFont="1"/>
    <xf numFmtId="3" fontId="5" fillId="3" borderId="0" xfId="0" applyNumberFormat="1" applyFont="1" applyFill="1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/>
    <xf numFmtId="1" fontId="0" fillId="0" borderId="1" xfId="0" applyNumberFormat="1" applyBorder="1"/>
    <xf numFmtId="0" fontId="0" fillId="0" borderId="1" xfId="0" applyNumberFormat="1" applyBorder="1"/>
    <xf numFmtId="1" fontId="0" fillId="0" borderId="1" xfId="0" applyNumberFormat="1" applyBorder="1" applyAlignment="1">
      <alignment horizontal="right"/>
    </xf>
    <xf numFmtId="0" fontId="5" fillId="5" borderId="1" xfId="0" applyFont="1" applyFill="1" applyBorder="1"/>
    <xf numFmtId="1" fontId="5" fillId="5" borderId="1" xfId="0" applyNumberFormat="1" applyFont="1" applyFill="1" applyBorder="1"/>
    <xf numFmtId="0" fontId="0" fillId="0" borderId="3" xfId="0" applyFill="1" applyBorder="1"/>
    <xf numFmtId="1" fontId="0" fillId="0" borderId="3" xfId="0" applyNumberFormat="1" applyFill="1" applyBorder="1"/>
    <xf numFmtId="1" fontId="0" fillId="0" borderId="0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B18"/>
  <sheetViews>
    <sheetView workbookViewId="0">
      <selection activeCell="A18" sqref="A18"/>
    </sheetView>
  </sheetViews>
  <sheetFormatPr defaultRowHeight="12.75" x14ac:dyDescent="0.35"/>
  <sheetData>
    <row r="3" spans="1:2" x14ac:dyDescent="0.35">
      <c r="A3" t="s">
        <v>361</v>
      </c>
      <c r="B3" t="s">
        <v>378</v>
      </c>
    </row>
    <row r="5" spans="1:2" x14ac:dyDescent="0.35">
      <c r="A5" t="s">
        <v>379</v>
      </c>
    </row>
    <row r="7" spans="1:2" x14ac:dyDescent="0.35">
      <c r="A7" t="s">
        <v>345</v>
      </c>
    </row>
    <row r="9" spans="1:2" x14ac:dyDescent="0.35">
      <c r="A9" t="s">
        <v>323</v>
      </c>
    </row>
    <row r="10" spans="1:2" x14ac:dyDescent="0.35">
      <c r="B10" t="s">
        <v>324</v>
      </c>
    </row>
    <row r="11" spans="1:2" x14ac:dyDescent="0.35">
      <c r="B11" t="s">
        <v>325</v>
      </c>
    </row>
    <row r="12" spans="1:2" x14ac:dyDescent="0.35">
      <c r="B12" t="s">
        <v>326</v>
      </c>
    </row>
    <row r="14" spans="1:2" x14ac:dyDescent="0.35">
      <c r="A14" t="s">
        <v>343</v>
      </c>
    </row>
    <row r="15" spans="1:2" x14ac:dyDescent="0.35">
      <c r="B15" t="s">
        <v>344</v>
      </c>
    </row>
    <row r="16" spans="1:2" x14ac:dyDescent="0.35">
      <c r="B16" t="s">
        <v>380</v>
      </c>
    </row>
    <row r="18" spans="1:1" x14ac:dyDescent="0.35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23"/>
  <sheetViews>
    <sheetView workbookViewId="0">
      <selection activeCell="D3" sqref="D3"/>
    </sheetView>
  </sheetViews>
  <sheetFormatPr defaultRowHeight="12.75" x14ac:dyDescent="0.35"/>
  <cols>
    <col min="1" max="1" width="8" style="1" customWidth="1"/>
    <col min="2" max="2" width="14.59765625" style="1" customWidth="1"/>
    <col min="3" max="3" width="11.265625" customWidth="1"/>
    <col min="4" max="4" width="3.86328125" customWidth="1"/>
    <col min="5" max="5" width="12" customWidth="1"/>
    <col min="6" max="6" width="4.59765625" customWidth="1"/>
    <col min="7" max="7" width="6.265625" customWidth="1"/>
    <col min="8" max="8" width="6.73046875" customWidth="1"/>
    <col min="10" max="10" width="25.3984375" customWidth="1"/>
    <col min="11" max="11" width="16.59765625" customWidth="1"/>
    <col min="12" max="12" width="12.73046875" customWidth="1"/>
  </cols>
  <sheetData>
    <row r="1" spans="1:14" x14ac:dyDescent="0.35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35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35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35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35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35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35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35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35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35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35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35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35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35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35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35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35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35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35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35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35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35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35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35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35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35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35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35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35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35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35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35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35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35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35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35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35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35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35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35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35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35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35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35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35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35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35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35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35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35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35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35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35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35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35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35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35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35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35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35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35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35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35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35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35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35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35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35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35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35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35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35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35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35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35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35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35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35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35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35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35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35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35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35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35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35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35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35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35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35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35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35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35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35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35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35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35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35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35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35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35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35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35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35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35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35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35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35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35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35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35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35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35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35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35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35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35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35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35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35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35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35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35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35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35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35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35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35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35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35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35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35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35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35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35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35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35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35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35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35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35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35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35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35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35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35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35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35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35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35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35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35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35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35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35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35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35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35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35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35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35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35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35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35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35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35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35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35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35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35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35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35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35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35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35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35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35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35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35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35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35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35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35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35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35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35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35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35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35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35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35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35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35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35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35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35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35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35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35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35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35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35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35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35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35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35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35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35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35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35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35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35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35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35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35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35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35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35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35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35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35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35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35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35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35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35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35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35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35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35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35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35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35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35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35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35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35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35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35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35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35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35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35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35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35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35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35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35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35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35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35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35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35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35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35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35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35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35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35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35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35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35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35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35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35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35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35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35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35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35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35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35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35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35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35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35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35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35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35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35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35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35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35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35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35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35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35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35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35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35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35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35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35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35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35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35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35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35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35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35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35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35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35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35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35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35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35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35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35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35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35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35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35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35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35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35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35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35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35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35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35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35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97"/>
  <sheetViews>
    <sheetView workbookViewId="0">
      <selection activeCell="E39" sqref="E39"/>
    </sheetView>
  </sheetViews>
  <sheetFormatPr defaultRowHeight="12.75" x14ac:dyDescent="0.35"/>
  <sheetData>
    <row r="1" spans="2:6" x14ac:dyDescent="0.35">
      <c r="F1" t="s">
        <v>367</v>
      </c>
    </row>
    <row r="2" spans="2:6" x14ac:dyDescent="0.35">
      <c r="B2" t="s">
        <v>365</v>
      </c>
      <c r="C2" t="s">
        <v>338</v>
      </c>
      <c r="D2" t="s">
        <v>339</v>
      </c>
      <c r="F2">
        <v>136</v>
      </c>
    </row>
    <row r="3" spans="2:6" x14ac:dyDescent="0.35">
      <c r="B3">
        <v>1</v>
      </c>
      <c r="C3" t="s">
        <v>330</v>
      </c>
      <c r="D3" t="s">
        <v>330</v>
      </c>
      <c r="F3">
        <v>469</v>
      </c>
    </row>
    <row r="4" spans="2:6" x14ac:dyDescent="0.35">
      <c r="B4">
        <v>2</v>
      </c>
      <c r="C4" t="s">
        <v>331</v>
      </c>
      <c r="D4" t="s">
        <v>330</v>
      </c>
      <c r="F4">
        <v>505</v>
      </c>
    </row>
    <row r="5" spans="2:6" x14ac:dyDescent="0.35">
      <c r="B5">
        <v>3</v>
      </c>
      <c r="C5" t="s">
        <v>332</v>
      </c>
      <c r="D5" t="s">
        <v>330</v>
      </c>
      <c r="F5">
        <v>1011</v>
      </c>
    </row>
    <row r="6" spans="2:6" x14ac:dyDescent="0.35">
      <c r="B6">
        <v>4</v>
      </c>
      <c r="C6" t="s">
        <v>329</v>
      </c>
      <c r="D6" t="s">
        <v>330</v>
      </c>
      <c r="F6">
        <v>1163</v>
      </c>
    </row>
    <row r="7" spans="2:6" x14ac:dyDescent="0.35">
      <c r="B7">
        <v>5</v>
      </c>
      <c r="C7" t="s">
        <v>330</v>
      </c>
      <c r="D7" t="s">
        <v>331</v>
      </c>
      <c r="F7">
        <v>1231</v>
      </c>
    </row>
    <row r="8" spans="2:6" x14ac:dyDescent="0.35">
      <c r="B8">
        <v>6</v>
      </c>
      <c r="C8" t="s">
        <v>331</v>
      </c>
      <c r="D8" t="s">
        <v>331</v>
      </c>
      <c r="F8">
        <v>1617</v>
      </c>
    </row>
    <row r="9" spans="2:6" x14ac:dyDescent="0.35">
      <c r="B9">
        <v>7</v>
      </c>
      <c r="C9" t="s">
        <v>332</v>
      </c>
      <c r="D9" t="s">
        <v>331</v>
      </c>
      <c r="F9">
        <v>1923</v>
      </c>
    </row>
    <row r="10" spans="2:6" x14ac:dyDescent="0.35">
      <c r="B10">
        <v>8</v>
      </c>
      <c r="C10" t="s">
        <v>329</v>
      </c>
      <c r="D10" t="s">
        <v>331</v>
      </c>
      <c r="F10">
        <v>1989</v>
      </c>
    </row>
    <row r="11" spans="2:6" x14ac:dyDescent="0.35">
      <c r="B11">
        <v>9</v>
      </c>
      <c r="C11" t="s">
        <v>330</v>
      </c>
      <c r="D11" t="s">
        <v>332</v>
      </c>
      <c r="F11">
        <v>2191</v>
      </c>
    </row>
    <row r="12" spans="2:6" x14ac:dyDescent="0.35">
      <c r="B12">
        <v>10</v>
      </c>
      <c r="C12" t="s">
        <v>331</v>
      </c>
      <c r="D12" t="s">
        <v>332</v>
      </c>
      <c r="F12">
        <v>2589</v>
      </c>
    </row>
    <row r="13" spans="2:6" x14ac:dyDescent="0.35">
      <c r="B13">
        <v>11</v>
      </c>
      <c r="C13" t="s">
        <v>332</v>
      </c>
      <c r="D13" t="s">
        <v>332</v>
      </c>
      <c r="F13">
        <v>3764</v>
      </c>
    </row>
    <row r="14" spans="2:6" x14ac:dyDescent="0.35">
      <c r="B14">
        <v>12</v>
      </c>
      <c r="C14" t="s">
        <v>329</v>
      </c>
      <c r="D14" t="s">
        <v>332</v>
      </c>
      <c r="F14">
        <v>3800</v>
      </c>
    </row>
    <row r="15" spans="2:6" x14ac:dyDescent="0.35">
      <c r="B15">
        <v>13</v>
      </c>
      <c r="C15" t="s">
        <v>330</v>
      </c>
      <c r="D15" t="s">
        <v>329</v>
      </c>
      <c r="F15">
        <v>4074</v>
      </c>
    </row>
    <row r="16" spans="2:6" x14ac:dyDescent="0.35">
      <c r="B16">
        <v>14</v>
      </c>
      <c r="C16" t="s">
        <v>331</v>
      </c>
      <c r="D16" t="s">
        <v>329</v>
      </c>
      <c r="F16">
        <v>4125</v>
      </c>
    </row>
    <row r="17" spans="2:6" x14ac:dyDescent="0.35">
      <c r="B17">
        <v>15</v>
      </c>
      <c r="C17" t="s">
        <v>332</v>
      </c>
      <c r="D17" t="s">
        <v>329</v>
      </c>
      <c r="F17">
        <v>4202</v>
      </c>
    </row>
    <row r="18" spans="2:6" x14ac:dyDescent="0.35">
      <c r="B18">
        <v>16</v>
      </c>
      <c r="C18" s="16" t="s">
        <v>329</v>
      </c>
      <c r="D18" s="16" t="s">
        <v>329</v>
      </c>
      <c r="F18">
        <v>4658</v>
      </c>
    </row>
    <row r="19" spans="2:6" x14ac:dyDescent="0.35">
      <c r="F19">
        <v>4689</v>
      </c>
    </row>
    <row r="20" spans="2:6" x14ac:dyDescent="0.35">
      <c r="F20">
        <v>4903</v>
      </c>
    </row>
    <row r="21" spans="2:6" x14ac:dyDescent="0.35">
      <c r="F21">
        <v>5008</v>
      </c>
    </row>
    <row r="22" spans="2:6" x14ac:dyDescent="0.35">
      <c r="F22">
        <v>6170</v>
      </c>
    </row>
    <row r="23" spans="2:6" x14ac:dyDescent="0.35">
      <c r="F23">
        <v>6217</v>
      </c>
    </row>
    <row r="24" spans="2:6" x14ac:dyDescent="0.35">
      <c r="F24">
        <v>6652</v>
      </c>
    </row>
    <row r="25" spans="2:6" x14ac:dyDescent="0.35">
      <c r="F25">
        <v>6729</v>
      </c>
    </row>
    <row r="26" spans="2:6" x14ac:dyDescent="0.35">
      <c r="F26">
        <v>7485</v>
      </c>
    </row>
    <row r="27" spans="2:6" x14ac:dyDescent="0.35">
      <c r="F27">
        <v>8046</v>
      </c>
    </row>
    <row r="28" spans="2:6" x14ac:dyDescent="0.35">
      <c r="F28">
        <v>10006</v>
      </c>
    </row>
    <row r="29" spans="2:6" x14ac:dyDescent="0.35">
      <c r="F29">
        <v>10647</v>
      </c>
    </row>
    <row r="30" spans="2:6" x14ac:dyDescent="0.35">
      <c r="F30">
        <v>10798</v>
      </c>
    </row>
    <row r="31" spans="2:6" x14ac:dyDescent="0.35">
      <c r="F31">
        <v>11089</v>
      </c>
    </row>
    <row r="32" spans="2:6" x14ac:dyDescent="0.35">
      <c r="F32">
        <v>11165</v>
      </c>
    </row>
    <row r="33" spans="6:6" x14ac:dyDescent="0.35">
      <c r="F33">
        <v>11443</v>
      </c>
    </row>
    <row r="34" spans="6:6" x14ac:dyDescent="0.35">
      <c r="F34">
        <v>11700</v>
      </c>
    </row>
    <row r="35" spans="6:6" x14ac:dyDescent="0.35">
      <c r="F35">
        <v>12238</v>
      </c>
    </row>
    <row r="36" spans="6:6" x14ac:dyDescent="0.35">
      <c r="F36">
        <v>12975</v>
      </c>
    </row>
    <row r="37" spans="6:6" x14ac:dyDescent="0.35">
      <c r="F37">
        <v>13125</v>
      </c>
    </row>
    <row r="38" spans="6:6" x14ac:dyDescent="0.35">
      <c r="F38">
        <v>13464</v>
      </c>
    </row>
    <row r="39" spans="6:6" x14ac:dyDescent="0.35">
      <c r="F39">
        <v>14211</v>
      </c>
    </row>
    <row r="40" spans="6:6" x14ac:dyDescent="0.35">
      <c r="F40">
        <v>14360</v>
      </c>
    </row>
    <row r="41" spans="6:6" x14ac:dyDescent="0.35">
      <c r="F41">
        <v>14449</v>
      </c>
    </row>
    <row r="42" spans="6:6" x14ac:dyDescent="0.35">
      <c r="F42">
        <v>14553</v>
      </c>
    </row>
    <row r="43" spans="6:6" x14ac:dyDescent="0.35">
      <c r="F43">
        <v>15554</v>
      </c>
    </row>
    <row r="44" spans="6:6" x14ac:dyDescent="0.35">
      <c r="F44">
        <v>15783</v>
      </c>
    </row>
    <row r="45" spans="6:6" x14ac:dyDescent="0.35">
      <c r="F45">
        <v>15821</v>
      </c>
    </row>
    <row r="46" spans="6:6" x14ac:dyDescent="0.35">
      <c r="F46">
        <v>16569</v>
      </c>
    </row>
    <row r="47" spans="6:6" x14ac:dyDescent="0.35">
      <c r="F47">
        <v>17008</v>
      </c>
    </row>
    <row r="48" spans="6:6" x14ac:dyDescent="0.35">
      <c r="F48">
        <v>17026</v>
      </c>
    </row>
    <row r="49" spans="6:6" x14ac:dyDescent="0.35">
      <c r="F49">
        <v>17054</v>
      </c>
    </row>
    <row r="50" spans="6:6" x14ac:dyDescent="0.35">
      <c r="F50">
        <v>17240</v>
      </c>
    </row>
    <row r="51" spans="6:6" x14ac:dyDescent="0.35">
      <c r="F51">
        <v>17321</v>
      </c>
    </row>
    <row r="52" spans="6:6" x14ac:dyDescent="0.35">
      <c r="F52">
        <v>17380</v>
      </c>
    </row>
    <row r="53" spans="6:6" x14ac:dyDescent="0.35">
      <c r="F53">
        <v>17765</v>
      </c>
    </row>
    <row r="54" spans="6:6" x14ac:dyDescent="0.35">
      <c r="F54">
        <v>18550</v>
      </c>
    </row>
    <row r="55" spans="6:6" x14ac:dyDescent="0.35">
      <c r="F55">
        <v>18609</v>
      </c>
    </row>
    <row r="56" spans="6:6" x14ac:dyDescent="0.35">
      <c r="F56">
        <v>19886</v>
      </c>
    </row>
    <row r="57" spans="6:6" x14ac:dyDescent="0.35">
      <c r="F57">
        <v>20043</v>
      </c>
    </row>
    <row r="58" spans="6:6" x14ac:dyDescent="0.35">
      <c r="F58">
        <v>20074</v>
      </c>
    </row>
    <row r="59" spans="6:6" x14ac:dyDescent="0.35">
      <c r="F59">
        <v>20083</v>
      </c>
    </row>
    <row r="60" spans="6:6" x14ac:dyDescent="0.35">
      <c r="F60">
        <v>20196</v>
      </c>
    </row>
    <row r="61" spans="6:6" x14ac:dyDescent="0.35">
      <c r="F61">
        <v>20328</v>
      </c>
    </row>
    <row r="62" spans="6:6" x14ac:dyDescent="0.35">
      <c r="F62">
        <v>20684</v>
      </c>
    </row>
    <row r="63" spans="6:6" x14ac:dyDescent="0.35">
      <c r="F63">
        <v>20706</v>
      </c>
    </row>
    <row r="64" spans="6:6" x14ac:dyDescent="0.35">
      <c r="F64">
        <v>20775</v>
      </c>
    </row>
    <row r="65" spans="6:6" x14ac:dyDescent="0.35">
      <c r="F65">
        <v>20840</v>
      </c>
    </row>
    <row r="66" spans="6:6" x14ac:dyDescent="0.35">
      <c r="F66">
        <v>20953</v>
      </c>
    </row>
    <row r="67" spans="6:6" x14ac:dyDescent="0.35">
      <c r="F67">
        <v>21157</v>
      </c>
    </row>
    <row r="68" spans="6:6" x14ac:dyDescent="0.35">
      <c r="F68">
        <v>21733</v>
      </c>
    </row>
    <row r="69" spans="6:6" x14ac:dyDescent="0.35">
      <c r="F69">
        <v>21949</v>
      </c>
    </row>
    <row r="70" spans="6:6" x14ac:dyDescent="0.35">
      <c r="F70">
        <v>22829</v>
      </c>
    </row>
    <row r="71" spans="6:6" x14ac:dyDescent="0.35">
      <c r="F71">
        <v>22925</v>
      </c>
    </row>
    <row r="72" spans="6:6" x14ac:dyDescent="0.35">
      <c r="F72">
        <v>23006</v>
      </c>
    </row>
    <row r="73" spans="6:6" x14ac:dyDescent="0.35">
      <c r="F73">
        <v>23660</v>
      </c>
    </row>
    <row r="74" spans="6:6" x14ac:dyDescent="0.35">
      <c r="F74">
        <v>23751</v>
      </c>
    </row>
    <row r="75" spans="6:6" x14ac:dyDescent="0.35">
      <c r="F75">
        <v>23853</v>
      </c>
    </row>
    <row r="76" spans="6:6" x14ac:dyDescent="0.35">
      <c r="F76">
        <v>24094</v>
      </c>
    </row>
    <row r="77" spans="6:6" x14ac:dyDescent="0.35">
      <c r="F77">
        <v>24121</v>
      </c>
    </row>
    <row r="78" spans="6:6" x14ac:dyDescent="0.35">
      <c r="F78">
        <v>24359</v>
      </c>
    </row>
    <row r="79" spans="6:6" x14ac:dyDescent="0.35">
      <c r="F79">
        <v>24629</v>
      </c>
    </row>
    <row r="80" spans="6:6" x14ac:dyDescent="0.35">
      <c r="F80">
        <v>24956</v>
      </c>
    </row>
    <row r="81" spans="6:6" x14ac:dyDescent="0.35">
      <c r="F81">
        <v>25120</v>
      </c>
    </row>
    <row r="82" spans="6:6" x14ac:dyDescent="0.35">
      <c r="F82">
        <v>25961</v>
      </c>
    </row>
    <row r="83" spans="6:6" x14ac:dyDescent="0.35">
      <c r="F83">
        <v>26194</v>
      </c>
    </row>
    <row r="84" spans="6:6" x14ac:dyDescent="0.35">
      <c r="F84">
        <v>26583</v>
      </c>
    </row>
    <row r="85" spans="6:6" x14ac:dyDescent="0.35">
      <c r="F85">
        <v>26712</v>
      </c>
    </row>
    <row r="86" spans="6:6" x14ac:dyDescent="0.35">
      <c r="F86">
        <v>26866</v>
      </c>
    </row>
    <row r="87" spans="6:6" x14ac:dyDescent="0.35">
      <c r="F87">
        <v>26934</v>
      </c>
    </row>
    <row r="88" spans="6:6" x14ac:dyDescent="0.35">
      <c r="F88">
        <v>27009</v>
      </c>
    </row>
    <row r="89" spans="6:6" x14ac:dyDescent="0.35">
      <c r="F89">
        <v>27021</v>
      </c>
    </row>
    <row r="90" spans="6:6" x14ac:dyDescent="0.35">
      <c r="F90">
        <v>27101</v>
      </c>
    </row>
    <row r="91" spans="6:6" x14ac:dyDescent="0.35">
      <c r="F91">
        <v>27400</v>
      </c>
    </row>
    <row r="92" spans="6:6" x14ac:dyDescent="0.35">
      <c r="F92">
        <v>27936</v>
      </c>
    </row>
    <row r="93" spans="6:6" x14ac:dyDescent="0.35">
      <c r="F93">
        <v>28159</v>
      </c>
    </row>
    <row r="94" spans="6:6" x14ac:dyDescent="0.35">
      <c r="F94">
        <v>28467</v>
      </c>
    </row>
    <row r="95" spans="6:6" x14ac:dyDescent="0.35">
      <c r="F95">
        <v>28527</v>
      </c>
    </row>
    <row r="96" spans="6:6" x14ac:dyDescent="0.35">
      <c r="F96">
        <v>28969</v>
      </c>
    </row>
    <row r="97" spans="6:6" x14ac:dyDescent="0.35">
      <c r="F97">
        <v>29072</v>
      </c>
    </row>
    <row r="98" spans="6:6" x14ac:dyDescent="0.35">
      <c r="F98">
        <v>29078</v>
      </c>
    </row>
    <row r="99" spans="6:6" x14ac:dyDescent="0.35">
      <c r="F99">
        <v>29113</v>
      </c>
    </row>
    <row r="100" spans="6:6" x14ac:dyDescent="0.35">
      <c r="F100">
        <v>29132</v>
      </c>
    </row>
    <row r="101" spans="6:6" x14ac:dyDescent="0.35">
      <c r="F101">
        <v>29518</v>
      </c>
    </row>
    <row r="102" spans="6:6" x14ac:dyDescent="0.35">
      <c r="F102">
        <v>29572</v>
      </c>
    </row>
    <row r="103" spans="6:6" x14ac:dyDescent="0.35">
      <c r="F103">
        <v>30243</v>
      </c>
    </row>
    <row r="104" spans="6:6" x14ac:dyDescent="0.35">
      <c r="F104">
        <v>30515</v>
      </c>
    </row>
    <row r="105" spans="6:6" x14ac:dyDescent="0.35">
      <c r="F105">
        <v>30659</v>
      </c>
    </row>
    <row r="106" spans="6:6" x14ac:dyDescent="0.35">
      <c r="F106">
        <v>30820</v>
      </c>
    </row>
    <row r="107" spans="6:6" x14ac:dyDescent="0.35">
      <c r="F107">
        <v>30846</v>
      </c>
    </row>
    <row r="108" spans="6:6" x14ac:dyDescent="0.35">
      <c r="F108">
        <v>31575</v>
      </c>
    </row>
    <row r="109" spans="6:6" x14ac:dyDescent="0.35">
      <c r="F109">
        <v>31971</v>
      </c>
    </row>
    <row r="110" spans="6:6" x14ac:dyDescent="0.35">
      <c r="F110">
        <v>32086</v>
      </c>
    </row>
    <row r="111" spans="6:6" x14ac:dyDescent="0.35">
      <c r="F111">
        <v>32342</v>
      </c>
    </row>
    <row r="112" spans="6:6" x14ac:dyDescent="0.35">
      <c r="F112">
        <v>32721</v>
      </c>
    </row>
    <row r="113" spans="6:6" x14ac:dyDescent="0.35">
      <c r="F113">
        <v>33007</v>
      </c>
    </row>
    <row r="114" spans="6:6" x14ac:dyDescent="0.35">
      <c r="F114">
        <v>33753</v>
      </c>
    </row>
    <row r="115" spans="6:6" x14ac:dyDescent="0.35">
      <c r="F115">
        <v>33893</v>
      </c>
    </row>
    <row r="116" spans="6:6" x14ac:dyDescent="0.35">
      <c r="F116">
        <v>34399</v>
      </c>
    </row>
    <row r="117" spans="6:6" x14ac:dyDescent="0.35">
      <c r="F117">
        <v>34900</v>
      </c>
    </row>
    <row r="118" spans="6:6" x14ac:dyDescent="0.35">
      <c r="F118">
        <v>35082</v>
      </c>
    </row>
    <row r="119" spans="6:6" x14ac:dyDescent="0.35">
      <c r="F119">
        <v>35393</v>
      </c>
    </row>
    <row r="120" spans="6:6" x14ac:dyDescent="0.35">
      <c r="F120">
        <v>35399</v>
      </c>
    </row>
    <row r="121" spans="6:6" x14ac:dyDescent="0.35">
      <c r="F121">
        <v>35426</v>
      </c>
    </row>
    <row r="122" spans="6:6" x14ac:dyDescent="0.35">
      <c r="F122">
        <v>35509</v>
      </c>
    </row>
    <row r="123" spans="6:6" x14ac:dyDescent="0.35">
      <c r="F123">
        <v>35635</v>
      </c>
    </row>
    <row r="124" spans="6:6" x14ac:dyDescent="0.35">
      <c r="F124">
        <v>35744</v>
      </c>
    </row>
    <row r="125" spans="6:6" x14ac:dyDescent="0.35">
      <c r="F125">
        <v>35776</v>
      </c>
    </row>
    <row r="126" spans="6:6" x14ac:dyDescent="0.35">
      <c r="F126">
        <v>36009</v>
      </c>
    </row>
    <row r="127" spans="6:6" x14ac:dyDescent="0.35">
      <c r="F127">
        <v>36037</v>
      </c>
    </row>
    <row r="128" spans="6:6" x14ac:dyDescent="0.35">
      <c r="F128">
        <v>36471</v>
      </c>
    </row>
    <row r="129" spans="6:6" x14ac:dyDescent="0.35">
      <c r="F129">
        <v>36738</v>
      </c>
    </row>
    <row r="130" spans="6:6" x14ac:dyDescent="0.35">
      <c r="F130">
        <v>36884</v>
      </c>
    </row>
    <row r="131" spans="6:6" x14ac:dyDescent="0.35">
      <c r="F131">
        <v>36911</v>
      </c>
    </row>
    <row r="132" spans="6:6" x14ac:dyDescent="0.35">
      <c r="F132">
        <v>37020</v>
      </c>
    </row>
    <row r="133" spans="6:6" x14ac:dyDescent="0.35">
      <c r="F133">
        <v>37449</v>
      </c>
    </row>
    <row r="134" spans="6:6" x14ac:dyDescent="0.35">
      <c r="F134">
        <v>37622</v>
      </c>
    </row>
    <row r="135" spans="6:6" x14ac:dyDescent="0.35">
      <c r="F135">
        <v>37896</v>
      </c>
    </row>
    <row r="136" spans="6:6" x14ac:dyDescent="0.35">
      <c r="F136">
        <v>37947</v>
      </c>
    </row>
    <row r="137" spans="6:6" x14ac:dyDescent="0.35">
      <c r="F137">
        <v>38884</v>
      </c>
    </row>
    <row r="138" spans="6:6" x14ac:dyDescent="0.35">
      <c r="F138">
        <v>39205</v>
      </c>
    </row>
    <row r="139" spans="6:6" x14ac:dyDescent="0.35">
      <c r="F139">
        <v>40298</v>
      </c>
    </row>
    <row r="140" spans="6:6" x14ac:dyDescent="0.35">
      <c r="F140">
        <v>40787</v>
      </c>
    </row>
    <row r="141" spans="6:6" x14ac:dyDescent="0.35">
      <c r="F141">
        <v>41865</v>
      </c>
    </row>
    <row r="142" spans="6:6" x14ac:dyDescent="0.35">
      <c r="F142">
        <v>42391</v>
      </c>
    </row>
    <row r="143" spans="6:6" x14ac:dyDescent="0.35">
      <c r="F143">
        <v>42447</v>
      </c>
    </row>
    <row r="144" spans="6:6" x14ac:dyDescent="0.35">
      <c r="F144">
        <v>42493</v>
      </c>
    </row>
    <row r="145" spans="6:6" x14ac:dyDescent="0.35">
      <c r="F145">
        <v>42628</v>
      </c>
    </row>
    <row r="146" spans="6:6" x14ac:dyDescent="0.35">
      <c r="F146">
        <v>43139</v>
      </c>
    </row>
    <row r="147" spans="6:6" x14ac:dyDescent="0.35">
      <c r="F147">
        <v>43172</v>
      </c>
    </row>
    <row r="148" spans="6:6" x14ac:dyDescent="0.35">
      <c r="F148">
        <v>44192</v>
      </c>
    </row>
    <row r="149" spans="6:6" x14ac:dyDescent="0.35">
      <c r="F149">
        <v>44595</v>
      </c>
    </row>
    <row r="150" spans="6:6" x14ac:dyDescent="0.35">
      <c r="F150">
        <v>44678</v>
      </c>
    </row>
    <row r="151" spans="6:6" x14ac:dyDescent="0.35">
      <c r="F151">
        <v>44803</v>
      </c>
    </row>
    <row r="152" spans="6:6" x14ac:dyDescent="0.35">
      <c r="F152">
        <v>44839</v>
      </c>
    </row>
    <row r="153" spans="6:6" x14ac:dyDescent="0.35">
      <c r="F153">
        <v>44967</v>
      </c>
    </row>
    <row r="154" spans="6:6" x14ac:dyDescent="0.35">
      <c r="F154">
        <v>45164</v>
      </c>
    </row>
    <row r="155" spans="6:6" x14ac:dyDescent="0.35">
      <c r="F155">
        <v>45394</v>
      </c>
    </row>
    <row r="156" spans="6:6" x14ac:dyDescent="0.35">
      <c r="F156">
        <v>45401</v>
      </c>
    </row>
    <row r="157" spans="6:6" x14ac:dyDescent="0.35">
      <c r="F157">
        <v>45476</v>
      </c>
    </row>
    <row r="158" spans="6:6" x14ac:dyDescent="0.35">
      <c r="F158">
        <v>45800</v>
      </c>
    </row>
    <row r="159" spans="6:6" x14ac:dyDescent="0.35">
      <c r="F159">
        <v>46068</v>
      </c>
    </row>
    <row r="160" spans="6:6" x14ac:dyDescent="0.35">
      <c r="F160">
        <v>46214</v>
      </c>
    </row>
    <row r="161" spans="6:6" x14ac:dyDescent="0.35">
      <c r="F161">
        <v>46905</v>
      </c>
    </row>
    <row r="162" spans="6:6" x14ac:dyDescent="0.35">
      <c r="F162">
        <v>47406</v>
      </c>
    </row>
    <row r="163" spans="6:6" x14ac:dyDescent="0.35">
      <c r="F163">
        <v>47460</v>
      </c>
    </row>
    <row r="164" spans="6:6" x14ac:dyDescent="0.35">
      <c r="F164">
        <v>47959</v>
      </c>
    </row>
    <row r="165" spans="6:6" x14ac:dyDescent="0.35">
      <c r="F165">
        <v>48395</v>
      </c>
    </row>
    <row r="166" spans="6:6" x14ac:dyDescent="0.35">
      <c r="F166">
        <v>48675</v>
      </c>
    </row>
    <row r="167" spans="6:6" x14ac:dyDescent="0.35">
      <c r="F167">
        <v>48991</v>
      </c>
    </row>
    <row r="168" spans="6:6" x14ac:dyDescent="0.35">
      <c r="F168">
        <v>49294</v>
      </c>
    </row>
    <row r="169" spans="6:6" x14ac:dyDescent="0.35">
      <c r="F169">
        <v>49530</v>
      </c>
    </row>
    <row r="170" spans="6:6" x14ac:dyDescent="0.35">
      <c r="F170">
        <v>49576</v>
      </c>
    </row>
    <row r="171" spans="6:6" x14ac:dyDescent="0.35">
      <c r="F171">
        <v>49996</v>
      </c>
    </row>
    <row r="172" spans="6:6" x14ac:dyDescent="0.35">
      <c r="F172">
        <v>50027</v>
      </c>
    </row>
    <row r="173" spans="6:6" x14ac:dyDescent="0.35">
      <c r="F173">
        <v>50083</v>
      </c>
    </row>
    <row r="174" spans="6:6" x14ac:dyDescent="0.35">
      <c r="F174">
        <v>50765</v>
      </c>
    </row>
    <row r="175" spans="6:6" x14ac:dyDescent="0.35">
      <c r="F175">
        <v>51416</v>
      </c>
    </row>
    <row r="176" spans="6:6" x14ac:dyDescent="0.35">
      <c r="F176">
        <v>51865</v>
      </c>
    </row>
    <row r="177" spans="6:6" x14ac:dyDescent="0.35">
      <c r="F177">
        <v>51971</v>
      </c>
    </row>
    <row r="178" spans="6:6" x14ac:dyDescent="0.35">
      <c r="F178">
        <v>52297</v>
      </c>
    </row>
    <row r="179" spans="6:6" x14ac:dyDescent="0.35">
      <c r="F179">
        <v>52682</v>
      </c>
    </row>
    <row r="180" spans="6:6" x14ac:dyDescent="0.35">
      <c r="F180">
        <v>52770</v>
      </c>
    </row>
    <row r="181" spans="6:6" x14ac:dyDescent="0.35">
      <c r="F181">
        <v>53135</v>
      </c>
    </row>
    <row r="182" spans="6:6" x14ac:dyDescent="0.35">
      <c r="F182">
        <v>53211</v>
      </c>
    </row>
    <row r="183" spans="6:6" x14ac:dyDescent="0.35">
      <c r="F183">
        <v>53809</v>
      </c>
    </row>
    <row r="184" spans="6:6" x14ac:dyDescent="0.35">
      <c r="F184">
        <v>54135</v>
      </c>
    </row>
    <row r="185" spans="6:6" x14ac:dyDescent="0.35">
      <c r="F185">
        <v>54222</v>
      </c>
    </row>
    <row r="186" spans="6:6" x14ac:dyDescent="0.35">
      <c r="F186">
        <v>54525</v>
      </c>
    </row>
    <row r="187" spans="6:6" x14ac:dyDescent="0.35">
      <c r="F187">
        <v>54667</v>
      </c>
    </row>
    <row r="188" spans="6:6" x14ac:dyDescent="0.35">
      <c r="F188">
        <v>60455</v>
      </c>
    </row>
    <row r="189" spans="6:6" x14ac:dyDescent="0.35">
      <c r="F189">
        <v>60622</v>
      </c>
    </row>
    <row r="190" spans="6:6" x14ac:dyDescent="0.35">
      <c r="F190">
        <v>61326</v>
      </c>
    </row>
    <row r="191" spans="6:6" x14ac:dyDescent="0.35">
      <c r="F191">
        <v>61988</v>
      </c>
    </row>
    <row r="192" spans="6:6" x14ac:dyDescent="0.35">
      <c r="F192">
        <v>62051</v>
      </c>
    </row>
    <row r="193" spans="6:6" x14ac:dyDescent="0.35">
      <c r="F193">
        <v>63823</v>
      </c>
    </row>
    <row r="194" spans="6:6" x14ac:dyDescent="0.35">
      <c r="F194">
        <v>63842</v>
      </c>
    </row>
    <row r="195" spans="6:6" x14ac:dyDescent="0.35">
      <c r="F195">
        <v>64980</v>
      </c>
    </row>
    <row r="196" spans="6:6" x14ac:dyDescent="0.35">
      <c r="F196">
        <v>67511</v>
      </c>
    </row>
    <row r="197" spans="6:6" x14ac:dyDescent="0.35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5"/>
  <sheetViews>
    <sheetView tabSelected="1" topLeftCell="A21" workbookViewId="0">
      <selection activeCell="F42" sqref="F42"/>
    </sheetView>
  </sheetViews>
  <sheetFormatPr defaultRowHeight="12.75" x14ac:dyDescent="0.35"/>
  <cols>
    <col min="5" max="5" width="10.265625" customWidth="1"/>
    <col min="6" max="6" width="11.265625" customWidth="1"/>
    <col min="8" max="8" width="10.59765625" customWidth="1"/>
  </cols>
  <sheetData>
    <row r="1" spans="1:14" ht="15" x14ac:dyDescent="0.4">
      <c r="A1" s="5" t="s">
        <v>363</v>
      </c>
    </row>
    <row r="2" spans="1:14" ht="15" x14ac:dyDescent="0.4">
      <c r="B2" s="14" t="s">
        <v>366</v>
      </c>
      <c r="G2" t="s">
        <v>346</v>
      </c>
    </row>
    <row r="4" spans="1:14" x14ac:dyDescent="0.35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35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35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35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35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35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35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3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3.15" x14ac:dyDescent="0.4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35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35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35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35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35">
      <c r="H19" s="20"/>
      <c r="I19" s="21"/>
    </row>
    <row r="21" spans="1:19" ht="13.15" x14ac:dyDescent="0.4">
      <c r="A21" s="10" t="s">
        <v>368</v>
      </c>
      <c r="M21" s="23" t="s">
        <v>385</v>
      </c>
    </row>
    <row r="22" spans="1:19" ht="38.25" x14ac:dyDescent="0.35">
      <c r="A22" s="27" t="s">
        <v>414</v>
      </c>
      <c r="B22" s="28" t="s">
        <v>369</v>
      </c>
      <c r="C22" s="28" t="s">
        <v>370</v>
      </c>
      <c r="D22" s="28" t="s">
        <v>371</v>
      </c>
      <c r="E22" s="29" t="s">
        <v>397</v>
      </c>
      <c r="F22" s="29" t="s">
        <v>391</v>
      </c>
      <c r="G22" s="29" t="s">
        <v>399</v>
      </c>
      <c r="H22" s="29" t="s">
        <v>415</v>
      </c>
      <c r="I22" s="30" t="s">
        <v>382</v>
      </c>
      <c r="M22" s="22" t="s">
        <v>384</v>
      </c>
      <c r="N22" s="19" t="s">
        <v>382</v>
      </c>
      <c r="O22" s="19" t="s">
        <v>383</v>
      </c>
      <c r="Q22" s="18"/>
      <c r="R22" s="18"/>
      <c r="S22" s="18"/>
    </row>
    <row r="23" spans="1:19" x14ac:dyDescent="0.35">
      <c r="A23" s="31">
        <v>2001</v>
      </c>
      <c r="B23" s="31">
        <v>5321</v>
      </c>
      <c r="C23" s="31">
        <v>4971</v>
      </c>
      <c r="D23" s="31">
        <v>7985</v>
      </c>
      <c r="E23" s="31">
        <f t="shared" ref="E23:E29" si="1">D23-C23</f>
        <v>3014</v>
      </c>
      <c r="F23" s="31">
        <f t="shared" ref="F23:F29" si="2">E23/D23</f>
        <v>0.37745773324984344</v>
      </c>
      <c r="G23" s="31">
        <v>1938</v>
      </c>
      <c r="H23" s="31">
        <f>B23-G23</f>
        <v>3383</v>
      </c>
      <c r="I23" s="31">
        <f>H23/B23</f>
        <v>0.63578274760383391</v>
      </c>
      <c r="M23">
        <f>0*G23</f>
        <v>0</v>
      </c>
      <c r="N23">
        <f>(H23+M23)/B23</f>
        <v>0.63578274760383391</v>
      </c>
      <c r="O23">
        <f>(N23/0.25)*B23</f>
        <v>13532.000000000002</v>
      </c>
    </row>
    <row r="24" spans="1:19" x14ac:dyDescent="0.35">
      <c r="A24" s="31">
        <v>2002</v>
      </c>
      <c r="B24" s="31">
        <v>4065</v>
      </c>
      <c r="C24" s="31">
        <v>5558</v>
      </c>
      <c r="D24" s="31">
        <v>7228</v>
      </c>
      <c r="E24" s="31">
        <f t="shared" si="1"/>
        <v>1670</v>
      </c>
      <c r="F24" s="31">
        <f t="shared" si="2"/>
        <v>0.23104593248478142</v>
      </c>
      <c r="G24" s="31">
        <v>1889</v>
      </c>
      <c r="H24" s="31">
        <f>B24-G24</f>
        <v>2176</v>
      </c>
      <c r="I24" s="31">
        <f>H24/B24</f>
        <v>0.5353013530135301</v>
      </c>
      <c r="M24">
        <f>0.1*G24</f>
        <v>188.9</v>
      </c>
      <c r="N24">
        <f>(H24+M24)/B24</f>
        <v>0.5817712177121771</v>
      </c>
      <c r="O24">
        <f>(N24/0.25)*B24</f>
        <v>9459.6</v>
      </c>
    </row>
    <row r="25" spans="1:19" x14ac:dyDescent="0.35">
      <c r="A25" s="31">
        <v>2003</v>
      </c>
      <c r="B25" s="31">
        <v>3379</v>
      </c>
      <c r="C25" s="31">
        <v>1674</v>
      </c>
      <c r="D25" s="31">
        <v>6585</v>
      </c>
      <c r="E25" s="31">
        <f t="shared" si="1"/>
        <v>4911</v>
      </c>
      <c r="F25" s="31">
        <f t="shared" si="2"/>
        <v>0.74578587699316634</v>
      </c>
      <c r="G25" s="31">
        <v>1759</v>
      </c>
      <c r="H25" s="31">
        <f>B25-G25</f>
        <v>1620</v>
      </c>
      <c r="I25" s="31">
        <f>H25/B25</f>
        <v>0.47943178455164248</v>
      </c>
      <c r="M25">
        <f>0.1*G25</f>
        <v>175.9</v>
      </c>
      <c r="N25">
        <f>(H25+M25)/B25</f>
        <v>0.5314886060964783</v>
      </c>
      <c r="O25">
        <f>(N25/0.25)*B25</f>
        <v>7183.6</v>
      </c>
    </row>
    <row r="26" spans="1:19" x14ac:dyDescent="0.35">
      <c r="A26" s="31">
        <v>2004</v>
      </c>
      <c r="B26" s="31">
        <v>0</v>
      </c>
      <c r="C26" s="31">
        <v>0</v>
      </c>
      <c r="D26" s="32">
        <v>8465.3700000000008</v>
      </c>
      <c r="E26" s="32">
        <f t="shared" si="1"/>
        <v>8465.3700000000008</v>
      </c>
      <c r="F26" s="31">
        <f t="shared" si="2"/>
        <v>1</v>
      </c>
      <c r="G26" s="31"/>
      <c r="H26" s="31"/>
      <c r="I26" s="31"/>
    </row>
    <row r="27" spans="1:19" x14ac:dyDescent="0.35">
      <c r="A27" s="31">
        <v>2005</v>
      </c>
      <c r="B27" s="31">
        <v>0</v>
      </c>
      <c r="C27" s="31">
        <v>0</v>
      </c>
      <c r="D27" s="32">
        <v>6306.5</v>
      </c>
      <c r="E27" s="32">
        <f t="shared" si="1"/>
        <v>6306.5</v>
      </c>
      <c r="F27" s="31">
        <f t="shared" si="2"/>
        <v>1</v>
      </c>
      <c r="G27" s="31"/>
      <c r="H27" s="31"/>
      <c r="I27" s="31"/>
    </row>
    <row r="28" spans="1:19" x14ac:dyDescent="0.35">
      <c r="A28" s="31">
        <v>2006</v>
      </c>
      <c r="B28" s="31">
        <v>0</v>
      </c>
      <c r="C28" s="31">
        <v>0</v>
      </c>
      <c r="D28" s="32">
        <v>6267.33</v>
      </c>
      <c r="E28" s="32">
        <f t="shared" si="1"/>
        <v>6267.33</v>
      </c>
      <c r="F28" s="31">
        <f t="shared" si="2"/>
        <v>1</v>
      </c>
      <c r="G28" s="31"/>
      <c r="H28" s="31"/>
      <c r="I28" s="31"/>
    </row>
    <row r="29" spans="1:19" x14ac:dyDescent="0.35">
      <c r="A29" s="31">
        <v>2007</v>
      </c>
      <c r="B29" s="31">
        <v>1099</v>
      </c>
      <c r="C29" s="31">
        <v>1700</v>
      </c>
      <c r="D29" s="31">
        <v>6903</v>
      </c>
      <c r="E29" s="32">
        <f t="shared" si="1"/>
        <v>5203</v>
      </c>
      <c r="F29" s="31">
        <f t="shared" si="2"/>
        <v>0.75373026220483852</v>
      </c>
      <c r="G29" s="31">
        <v>403</v>
      </c>
      <c r="H29" s="31">
        <f t="shared" ref="H29:H36" si="3">B29-G29</f>
        <v>696</v>
      </c>
      <c r="I29" s="31">
        <f t="shared" ref="I29:I36" si="4">H29/B29</f>
        <v>0.63330300272975437</v>
      </c>
      <c r="M29">
        <f t="shared" ref="M29:M36" si="5">0.13*G29</f>
        <v>52.39</v>
      </c>
      <c r="N29">
        <f t="shared" ref="N29:N36" si="6">(H29+M29)/B29</f>
        <v>0.68097361237488629</v>
      </c>
      <c r="O29">
        <f t="shared" ref="O29:O36" si="7">(N29/0.25)*B29</f>
        <v>2993.56</v>
      </c>
    </row>
    <row r="30" spans="1:19" x14ac:dyDescent="0.35">
      <c r="A30" s="31">
        <v>2008</v>
      </c>
      <c r="B30" s="33">
        <v>2217</v>
      </c>
      <c r="C30" s="32">
        <v>1700</v>
      </c>
      <c r="D30" s="31">
        <v>6268</v>
      </c>
      <c r="E30" s="32">
        <f t="shared" ref="E30:E38" si="8">D30-C30</f>
        <v>4568</v>
      </c>
      <c r="F30" s="31">
        <f t="shared" ref="F30:F42" si="9">E30/D30</f>
        <v>0.72878111040204208</v>
      </c>
      <c r="G30" s="31">
        <v>827</v>
      </c>
      <c r="H30" s="31">
        <f t="shared" si="3"/>
        <v>1390</v>
      </c>
      <c r="I30" s="31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35">
      <c r="A31" s="31">
        <v>2009</v>
      </c>
      <c r="B31" s="33">
        <v>1551</v>
      </c>
      <c r="C31" s="31">
        <v>1100</v>
      </c>
      <c r="D31" s="32">
        <v>6663</v>
      </c>
      <c r="E31" s="32">
        <f t="shared" si="8"/>
        <v>5563</v>
      </c>
      <c r="F31" s="31">
        <f t="shared" si="9"/>
        <v>0.834909200060033</v>
      </c>
      <c r="G31" s="31">
        <v>300</v>
      </c>
      <c r="H31" s="31">
        <f t="shared" si="3"/>
        <v>1251</v>
      </c>
      <c r="I31" s="31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35">
      <c r="A32" s="31">
        <v>2010</v>
      </c>
      <c r="B32" s="33">
        <v>3330</v>
      </c>
      <c r="C32" s="32">
        <v>1700</v>
      </c>
      <c r="D32" s="32">
        <v>6045</v>
      </c>
      <c r="E32" s="32">
        <f t="shared" si="8"/>
        <v>4345</v>
      </c>
      <c r="F32" s="31">
        <f t="shared" si="9"/>
        <v>0.71877584780810588</v>
      </c>
      <c r="G32" s="31">
        <v>877</v>
      </c>
      <c r="H32" s="31">
        <f t="shared" si="3"/>
        <v>2453</v>
      </c>
      <c r="I32" s="31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35">
      <c r="A33" s="31">
        <v>2011</v>
      </c>
      <c r="B33" s="31">
        <v>2277</v>
      </c>
      <c r="C33" s="31">
        <v>1500</v>
      </c>
      <c r="D33" s="32">
        <v>5845</v>
      </c>
      <c r="E33" s="32">
        <f t="shared" si="8"/>
        <v>4345</v>
      </c>
      <c r="F33" s="31">
        <f t="shared" si="9"/>
        <v>0.74337040205303684</v>
      </c>
      <c r="G33" s="31">
        <v>722</v>
      </c>
      <c r="H33" s="31">
        <f t="shared" si="3"/>
        <v>1555</v>
      </c>
      <c r="I33" s="31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35">
      <c r="A34" s="31">
        <v>2012</v>
      </c>
      <c r="B34" s="33">
        <v>3172</v>
      </c>
      <c r="C34" s="32">
        <v>2450</v>
      </c>
      <c r="D34" s="32">
        <v>6065</v>
      </c>
      <c r="E34" s="32">
        <f t="shared" si="8"/>
        <v>3615</v>
      </c>
      <c r="F34" s="31">
        <f t="shared" si="9"/>
        <v>0.596042868920033</v>
      </c>
      <c r="G34" s="32">
        <v>1806</v>
      </c>
      <c r="H34" s="31">
        <f t="shared" si="3"/>
        <v>1366</v>
      </c>
      <c r="I34" s="31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35">
      <c r="A35" s="31">
        <v>2013</v>
      </c>
      <c r="B35" s="33">
        <v>2274</v>
      </c>
      <c r="C35" s="32">
        <v>2200</v>
      </c>
      <c r="D35" s="32">
        <v>6085</v>
      </c>
      <c r="E35" s="32">
        <f t="shared" si="8"/>
        <v>3885</v>
      </c>
      <c r="F35" s="31">
        <f t="shared" si="9"/>
        <v>0.63845521774856206</v>
      </c>
      <c r="G35" s="32">
        <v>1306</v>
      </c>
      <c r="H35" s="31">
        <f t="shared" si="3"/>
        <v>968</v>
      </c>
      <c r="I35" s="31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35">
      <c r="A36" s="31">
        <v>2014</v>
      </c>
      <c r="B36" s="33">
        <v>1385</v>
      </c>
      <c r="C36" s="32">
        <v>2500</v>
      </c>
      <c r="D36" s="34">
        <v>6233.5243224664027</v>
      </c>
      <c r="E36" s="32">
        <f t="shared" si="8"/>
        <v>3733.5243224664027</v>
      </c>
      <c r="F36" s="31">
        <f t="shared" si="9"/>
        <v>0.59894276966407478</v>
      </c>
      <c r="G36" s="32">
        <v>595</v>
      </c>
      <c r="H36" s="31">
        <f t="shared" si="3"/>
        <v>790</v>
      </c>
      <c r="I36" s="31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35">
      <c r="A37" s="31">
        <v>2015</v>
      </c>
      <c r="B37" s="31">
        <v>0</v>
      </c>
      <c r="C37" s="31">
        <v>0</v>
      </c>
      <c r="D37" s="32">
        <v>6267.33</v>
      </c>
      <c r="E37" s="32">
        <f t="shared" si="8"/>
        <v>6267.33</v>
      </c>
      <c r="F37" s="31">
        <f t="shared" si="9"/>
        <v>1</v>
      </c>
      <c r="G37" s="32"/>
      <c r="H37" s="31"/>
      <c r="I37" s="31"/>
    </row>
    <row r="38" spans="1:15" x14ac:dyDescent="0.35">
      <c r="A38" s="31">
        <v>2016</v>
      </c>
      <c r="B38" s="31">
        <v>0</v>
      </c>
      <c r="C38" s="31">
        <v>0</v>
      </c>
      <c r="D38" s="32">
        <v>5830</v>
      </c>
      <c r="E38" s="32">
        <f t="shared" si="8"/>
        <v>5830</v>
      </c>
      <c r="F38" s="31">
        <f t="shared" si="9"/>
        <v>1</v>
      </c>
      <c r="G38" s="32"/>
      <c r="H38" s="31"/>
      <c r="I38" s="31"/>
    </row>
    <row r="39" spans="1:15" ht="13.15" x14ac:dyDescent="0.4">
      <c r="A39" s="31">
        <v>2017</v>
      </c>
      <c r="B39" s="35">
        <v>771</v>
      </c>
      <c r="C39" s="32">
        <v>2500</v>
      </c>
      <c r="D39" s="32">
        <v>6535</v>
      </c>
      <c r="E39" s="32">
        <f>D39-C39</f>
        <v>4035</v>
      </c>
      <c r="F39" s="31">
        <f t="shared" si="9"/>
        <v>0.6174445294567712</v>
      </c>
      <c r="G39" s="36">
        <v>288</v>
      </c>
      <c r="H39" s="31">
        <f>B39-G39</f>
        <v>483</v>
      </c>
      <c r="I39" s="31">
        <f>H39/B39</f>
        <v>0.62645914396887159</v>
      </c>
    </row>
    <row r="40" spans="1:15" x14ac:dyDescent="0.35">
      <c r="A40" s="31">
        <v>2018</v>
      </c>
      <c r="B40" s="37">
        <v>0</v>
      </c>
      <c r="C40" s="38">
        <v>0</v>
      </c>
      <c r="D40" s="1"/>
      <c r="E40" s="1"/>
      <c r="F40" s="39">
        <v>1</v>
      </c>
      <c r="G40" s="1">
        <v>0</v>
      </c>
      <c r="H40" s="31">
        <f>B40-G40</f>
        <v>0</v>
      </c>
    </row>
    <row r="41" spans="1:15" x14ac:dyDescent="0.35">
      <c r="A41">
        <v>2019</v>
      </c>
      <c r="B41" s="37">
        <v>1320</v>
      </c>
      <c r="C41">
        <v>5763</v>
      </c>
      <c r="D41" s="1">
        <v>5858</v>
      </c>
      <c r="E41" s="32">
        <f>D41-C41</f>
        <v>95</v>
      </c>
      <c r="F41" s="31">
        <f t="shared" si="9"/>
        <v>1.6217138955274837E-2</v>
      </c>
      <c r="G41" s="1">
        <v>584</v>
      </c>
      <c r="H41" s="31">
        <f>B41-G41</f>
        <v>736</v>
      </c>
      <c r="I41" s="31">
        <f>H41/B41</f>
        <v>0.55757575757575761</v>
      </c>
    </row>
    <row r="42" spans="1:15" x14ac:dyDescent="0.35">
      <c r="A42">
        <v>2020</v>
      </c>
      <c r="B42">
        <v>3076</v>
      </c>
      <c r="C42">
        <v>5763</v>
      </c>
      <c r="D42" s="1">
        <v>8080</v>
      </c>
      <c r="E42" s="32">
        <f>D42-C42</f>
        <v>2317</v>
      </c>
      <c r="F42" s="31">
        <f t="shared" si="9"/>
        <v>0.28675742574257423</v>
      </c>
      <c r="G42" s="1">
        <v>1109</v>
      </c>
      <c r="H42" s="31">
        <f>B42-G42</f>
        <v>1967</v>
      </c>
      <c r="I42" s="31">
        <f>H42/B42</f>
        <v>0.63946684005201559</v>
      </c>
    </row>
    <row r="43" spans="1:15" x14ac:dyDescent="0.35">
      <c r="D43" s="1"/>
      <c r="E43" s="1"/>
      <c r="G43" s="1"/>
      <c r="H43" s="1"/>
    </row>
    <row r="44" spans="1:15" x14ac:dyDescent="0.35">
      <c r="A44" s="23" t="s">
        <v>398</v>
      </c>
      <c r="B44" s="23" t="s">
        <v>413</v>
      </c>
      <c r="I44" s="23"/>
    </row>
    <row r="45" spans="1:15" x14ac:dyDescent="0.35">
      <c r="A45" s="23"/>
      <c r="B45" s="23" t="s">
        <v>402</v>
      </c>
      <c r="D45" s="23" t="s">
        <v>403</v>
      </c>
      <c r="I45" s="23"/>
    </row>
    <row r="46" spans="1:15" x14ac:dyDescent="0.35">
      <c r="A46" s="17" t="s">
        <v>372</v>
      </c>
      <c r="B46" s="23" t="s">
        <v>400</v>
      </c>
      <c r="D46" s="23" t="s">
        <v>412</v>
      </c>
      <c r="E46" s="23" t="s">
        <v>408</v>
      </c>
      <c r="I46" s="23"/>
    </row>
    <row r="47" spans="1:15" x14ac:dyDescent="0.35">
      <c r="A47" s="17" t="s">
        <v>373</v>
      </c>
      <c r="B47" s="23" t="s">
        <v>401</v>
      </c>
      <c r="D47" s="23" t="s">
        <v>404</v>
      </c>
      <c r="E47" s="23" t="s">
        <v>406</v>
      </c>
    </row>
    <row r="48" spans="1:15" x14ac:dyDescent="0.35">
      <c r="A48" s="24" t="s">
        <v>386</v>
      </c>
      <c r="B48" s="23" t="s">
        <v>381</v>
      </c>
      <c r="D48" s="23" t="s">
        <v>405</v>
      </c>
      <c r="E48" s="23" t="s">
        <v>407</v>
      </c>
    </row>
    <row r="49" spans="1:5" x14ac:dyDescent="0.35">
      <c r="A49" s="26" t="s">
        <v>411</v>
      </c>
      <c r="B49" s="23"/>
      <c r="D49" s="23"/>
      <c r="E49" s="23"/>
    </row>
    <row r="50" spans="1:5" x14ac:dyDescent="0.35">
      <c r="A50" s="17" t="s">
        <v>374</v>
      </c>
      <c r="B50" s="23" t="s">
        <v>410</v>
      </c>
      <c r="D50" s="23"/>
      <c r="E50" s="23"/>
    </row>
    <row r="51" spans="1:5" x14ac:dyDescent="0.35">
      <c r="B51" s="23" t="s">
        <v>416</v>
      </c>
      <c r="D51" s="23"/>
      <c r="E51" s="23"/>
    </row>
    <row r="52" spans="1:5" x14ac:dyDescent="0.35">
      <c r="A52" s="17" t="s">
        <v>375</v>
      </c>
      <c r="B52" s="23" t="s">
        <v>396</v>
      </c>
      <c r="D52" s="23"/>
      <c r="E52" s="23"/>
    </row>
    <row r="53" spans="1:5" x14ac:dyDescent="0.35">
      <c r="A53" s="17" t="s">
        <v>376</v>
      </c>
      <c r="B53" s="23" t="s">
        <v>392</v>
      </c>
      <c r="E53" s="25"/>
    </row>
    <row r="58" spans="1:5" x14ac:dyDescent="0.35">
      <c r="A58" s="23" t="s">
        <v>409</v>
      </c>
      <c r="B58" s="23"/>
      <c r="E58" s="23"/>
    </row>
    <row r="59" spans="1:5" x14ac:dyDescent="0.35">
      <c r="A59" s="17" t="s">
        <v>372</v>
      </c>
      <c r="B59" s="23" t="s">
        <v>395</v>
      </c>
    </row>
    <row r="60" spans="1:5" x14ac:dyDescent="0.35">
      <c r="A60" s="17"/>
      <c r="B60" s="23" t="s">
        <v>394</v>
      </c>
    </row>
    <row r="61" spans="1:5" x14ac:dyDescent="0.35">
      <c r="A61" s="17" t="s">
        <v>373</v>
      </c>
      <c r="B61" t="s">
        <v>377</v>
      </c>
    </row>
    <row r="63" spans="1:5" x14ac:dyDescent="0.35">
      <c r="A63" s="24" t="s">
        <v>386</v>
      </c>
      <c r="B63" s="23" t="s">
        <v>393</v>
      </c>
    </row>
    <row r="64" spans="1:5" x14ac:dyDescent="0.35">
      <c r="A64" s="23" t="s">
        <v>387</v>
      </c>
      <c r="B64" s="23" t="s">
        <v>390</v>
      </c>
    </row>
    <row r="65" spans="1:2" x14ac:dyDescent="0.35">
      <c r="A65" s="23" t="s">
        <v>388</v>
      </c>
      <c r="B65" s="23" t="s">
        <v>389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7BCD3F884B964797DEDD68E23A581E" ma:contentTypeVersion="10" ma:contentTypeDescription="Create a new document." ma:contentTypeScope="" ma:versionID="02314a507768b42b675e2f05b998392a">
  <xsd:schema xmlns:xsd="http://www.w3.org/2001/XMLSchema" xmlns:xs="http://www.w3.org/2001/XMLSchema" xmlns:p="http://schemas.microsoft.com/office/2006/metadata/properties" xmlns:ns3="f9d53706-23d4-4646-8138-f9707430c54e" xmlns:ns4="71513e3e-7ff0-4c1c-9434-913fe3baa94e" targetNamespace="http://schemas.microsoft.com/office/2006/metadata/properties" ma:root="true" ma:fieldsID="a1568265bdf79d1d24065832d2cebb9f" ns3:_="" ns4:_="">
    <xsd:import namespace="f9d53706-23d4-4646-8138-f9707430c54e"/>
    <xsd:import namespace="71513e3e-7ff0-4c1c-9434-913fe3baa9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d53706-23d4-4646-8138-f9707430c5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13e3e-7ff0-4c1c-9434-913fe3baa94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A1CA19-8F72-4E8C-AE69-C0129EC7C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d53706-23d4-4646-8138-f9707430c54e"/>
    <ds:schemaRef ds:uri="71513e3e-7ff0-4c1c-9434-913fe3baa9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BB0559-AF07-49E3-8A50-51289CD9CE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FE272F-1301-4A8D-84BF-08FAC9249B0D}">
  <ds:schemaRefs>
    <ds:schemaRef ds:uri="http://schemas.microsoft.com/office/2006/metadata/properties"/>
    <ds:schemaRef ds:uri="f9d53706-23d4-4646-8138-f9707430c54e"/>
    <ds:schemaRef ds:uri="http://schemas.microsoft.com/office/2006/documentManagement/types"/>
    <ds:schemaRef ds:uri="71513e3e-7ff0-4c1c-9434-913fe3baa94e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almena_factors</vt:lpstr>
      <vt:lpstr>Database</vt:lpstr>
      <vt:lpstr>almena_factors!Print_Area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 [KDA]</cp:lastModifiedBy>
  <cp:lastPrinted>2004-04-15T15:41:12Z</cp:lastPrinted>
  <dcterms:created xsi:type="dcterms:W3CDTF">2003-12-18T17:24:10Z</dcterms:created>
  <dcterms:modified xsi:type="dcterms:W3CDTF">2021-07-07T17:42:24Z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0x010100137BCD3F884B964797DEDD68E23A581E</vt:lpwstr>
  </property>
</Properties>
</file>