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CANAL\DailyDis\"/>
    </mc:Choice>
  </mc:AlternateContent>
  <bookViews>
    <workbookView xWindow="240" yWindow="45" windowWidth="11580" windowHeight="5985" activeTab="5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  <sheet name="2010's" sheetId="6" r:id="rId6"/>
  </sheets>
  <definedNames>
    <definedName name="mmmmmm" localSheetId="5">'2010''s'!$P$159:$AC$189</definedName>
    <definedName name="_xlnm.Print_Area" localSheetId="0">'1960''s'!$A$1:$L$114</definedName>
  </definedNames>
  <calcPr calcId="152511"/>
</workbook>
</file>

<file path=xl/calcChain.xml><?xml version="1.0" encoding="utf-8"?>
<calcChain xmlns="http://schemas.openxmlformats.org/spreadsheetml/2006/main">
  <c r="A233" i="6" l="1"/>
  <c r="N231" i="6"/>
  <c r="N230" i="6"/>
  <c r="M230" i="6"/>
  <c r="M231" i="6" s="1"/>
  <c r="L230" i="6"/>
  <c r="L231" i="6" s="1"/>
  <c r="K230" i="6"/>
  <c r="K231" i="6" s="1"/>
  <c r="J230" i="6"/>
  <c r="J231" i="6" s="1"/>
  <c r="I230" i="6"/>
  <c r="I231" i="6" s="1"/>
  <c r="H230" i="6"/>
  <c r="H231" i="6" s="1"/>
  <c r="G230" i="6"/>
  <c r="G231" i="6" s="1"/>
  <c r="F230" i="6"/>
  <c r="F231" i="6" s="1"/>
  <c r="E230" i="6"/>
  <c r="E231" i="6" s="1"/>
  <c r="D230" i="6"/>
  <c r="D231" i="6" s="1"/>
  <c r="C230" i="6"/>
  <c r="F233" i="6" l="1"/>
  <c r="I233" i="6" s="1"/>
  <c r="C231" i="6"/>
  <c r="A194" i="6"/>
  <c r="N191" i="6"/>
  <c r="N192" i="6" s="1"/>
  <c r="M191" i="6"/>
  <c r="M192" i="6" s="1"/>
  <c r="L191" i="6"/>
  <c r="L192" i="6" s="1"/>
  <c r="K191" i="6"/>
  <c r="K192" i="6" s="1"/>
  <c r="J191" i="6"/>
  <c r="J192" i="6" s="1"/>
  <c r="I191" i="6"/>
  <c r="I192" i="6" s="1"/>
  <c r="H191" i="6"/>
  <c r="H192" i="6" s="1"/>
  <c r="G191" i="6"/>
  <c r="G192" i="6" s="1"/>
  <c r="F191" i="6"/>
  <c r="F192" i="6" s="1"/>
  <c r="E191" i="6"/>
  <c r="E192" i="6" s="1"/>
  <c r="D191" i="6"/>
  <c r="D192" i="6" s="1"/>
  <c r="C191" i="6"/>
  <c r="F194" i="6" l="1"/>
  <c r="I194" i="6" s="1"/>
  <c r="C192" i="6"/>
  <c r="A155" i="6" l="1"/>
  <c r="N152" i="6"/>
  <c r="N153" i="6" s="1"/>
  <c r="M152" i="6"/>
  <c r="M153" i="6" s="1"/>
  <c r="L152" i="6"/>
  <c r="L153" i="6" s="1"/>
  <c r="K152" i="6"/>
  <c r="K153" i="6" s="1"/>
  <c r="J152" i="6"/>
  <c r="J153" i="6" s="1"/>
  <c r="I152" i="6"/>
  <c r="I153" i="6" s="1"/>
  <c r="H152" i="6"/>
  <c r="H153" i="6" s="1"/>
  <c r="G152" i="6"/>
  <c r="G153" i="6" s="1"/>
  <c r="F152" i="6"/>
  <c r="E152" i="6"/>
  <c r="E153" i="6" s="1"/>
  <c r="D152" i="6"/>
  <c r="D153" i="6" s="1"/>
  <c r="C152" i="6"/>
  <c r="C153" i="6" l="1"/>
  <c r="F155" i="6"/>
  <c r="I155" i="6"/>
  <c r="F153" i="6"/>
  <c r="A116" i="6"/>
  <c r="N113" i="6"/>
  <c r="N114" i="6" s="1"/>
  <c r="M113" i="6"/>
  <c r="M114" i="6" s="1"/>
  <c r="L113" i="6"/>
  <c r="L114" i="6" s="1"/>
  <c r="K113" i="6"/>
  <c r="K114" i="6" s="1"/>
  <c r="J113" i="6"/>
  <c r="J114" i="6" s="1"/>
  <c r="I113" i="6"/>
  <c r="I114" i="6" s="1"/>
  <c r="H113" i="6"/>
  <c r="H114" i="6" s="1"/>
  <c r="G113" i="6"/>
  <c r="G114" i="6" s="1"/>
  <c r="F113" i="6"/>
  <c r="F114" i="6" s="1"/>
  <c r="E113" i="6"/>
  <c r="E114" i="6" s="1"/>
  <c r="D113" i="6"/>
  <c r="D114" i="6" s="1"/>
  <c r="C113" i="6"/>
  <c r="C114" i="6" s="1"/>
  <c r="A77" i="6"/>
  <c r="N74" i="6"/>
  <c r="N75" i="6" s="1"/>
  <c r="M74" i="6"/>
  <c r="M75" i="6" s="1"/>
  <c r="L74" i="6"/>
  <c r="L75" i="6" s="1"/>
  <c r="K74" i="6"/>
  <c r="K75" i="6" s="1"/>
  <c r="J74" i="6"/>
  <c r="J75" i="6" s="1"/>
  <c r="I74" i="6"/>
  <c r="I75" i="6" s="1"/>
  <c r="H74" i="6"/>
  <c r="H75" i="6" s="1"/>
  <c r="G74" i="6"/>
  <c r="G75" i="6" s="1"/>
  <c r="F74" i="6"/>
  <c r="F75" i="6" s="1"/>
  <c r="E74" i="6"/>
  <c r="D74" i="6"/>
  <c r="D75" i="6" s="1"/>
  <c r="C74" i="6"/>
  <c r="C75" i="6" s="1"/>
  <c r="A38" i="6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D35" i="6"/>
  <c r="D36" i="6" s="1"/>
  <c r="C35" i="6"/>
  <c r="C36" i="6" s="1"/>
  <c r="N415" i="5"/>
  <c r="N416" i="5" s="1"/>
  <c r="M415" i="5"/>
  <c r="M416" i="5" s="1"/>
  <c r="L415" i="5"/>
  <c r="L416" i="5" s="1"/>
  <c r="K415" i="5"/>
  <c r="K416" i="5" s="1"/>
  <c r="J415" i="5"/>
  <c r="J416" i="5" s="1"/>
  <c r="I415" i="5"/>
  <c r="I416" i="5" s="1"/>
  <c r="H415" i="5"/>
  <c r="H416" i="5" s="1"/>
  <c r="G415" i="5"/>
  <c r="G416" i="5" s="1"/>
  <c r="F415" i="5"/>
  <c r="F416" i="5" s="1"/>
  <c r="E415" i="5"/>
  <c r="D415" i="5"/>
  <c r="D416" i="5" s="1"/>
  <c r="C415" i="5"/>
  <c r="C416" i="5" s="1"/>
  <c r="L301" i="5"/>
  <c r="C225" i="5"/>
  <c r="C226" i="5" s="1"/>
  <c r="M189" i="5"/>
  <c r="C149" i="5"/>
  <c r="D149" i="5"/>
  <c r="D150" i="5" s="1"/>
  <c r="E149" i="5"/>
  <c r="E150" i="5" s="1"/>
  <c r="F149" i="5"/>
  <c r="F150" i="5" s="1"/>
  <c r="G149" i="5"/>
  <c r="H149" i="5"/>
  <c r="H150" i="5" s="1"/>
  <c r="I149" i="5"/>
  <c r="J149" i="5"/>
  <c r="K149" i="5"/>
  <c r="L149" i="5"/>
  <c r="M149" i="5"/>
  <c r="M150" i="5" s="1"/>
  <c r="N149" i="5"/>
  <c r="N150" i="5" s="1"/>
  <c r="K151" i="5"/>
  <c r="C111" i="5"/>
  <c r="D111" i="5"/>
  <c r="E111" i="5"/>
  <c r="F111" i="5"/>
  <c r="G111" i="5"/>
  <c r="G112" i="5" s="1"/>
  <c r="H111" i="5"/>
  <c r="H112" i="5" s="1"/>
  <c r="I111" i="5"/>
  <c r="I112" i="5" s="1"/>
  <c r="J111" i="5"/>
  <c r="K111" i="5"/>
  <c r="L111" i="5"/>
  <c r="M111" i="5"/>
  <c r="N111" i="5"/>
  <c r="M113" i="5"/>
  <c r="C112" i="5"/>
  <c r="E377" i="5"/>
  <c r="E378" i="5" s="1"/>
  <c r="F377" i="5"/>
  <c r="G377" i="5"/>
  <c r="H377" i="5"/>
  <c r="H378" i="5" s="1"/>
  <c r="I377" i="5"/>
  <c r="J377" i="5"/>
  <c r="K377" i="5"/>
  <c r="L377" i="5"/>
  <c r="L378" i="5" s="1"/>
  <c r="M377" i="5"/>
  <c r="M378" i="5" s="1"/>
  <c r="N377" i="5"/>
  <c r="M379" i="5"/>
  <c r="N378" i="5"/>
  <c r="K378" i="5"/>
  <c r="J378" i="5"/>
  <c r="I378" i="5"/>
  <c r="G378" i="5"/>
  <c r="F378" i="5"/>
  <c r="D377" i="5"/>
  <c r="D378" i="5" s="1"/>
  <c r="C377" i="5"/>
  <c r="C378" i="5" s="1"/>
  <c r="E339" i="5"/>
  <c r="E340" i="5" s="1"/>
  <c r="F339" i="5"/>
  <c r="F340" i="5" s="1"/>
  <c r="G339" i="5"/>
  <c r="H339" i="5"/>
  <c r="I339" i="5"/>
  <c r="J339" i="5"/>
  <c r="K339" i="5"/>
  <c r="K340" i="5" s="1"/>
  <c r="L339" i="5"/>
  <c r="L340" i="5" s="1"/>
  <c r="M339" i="5"/>
  <c r="M340" i="5" s="1"/>
  <c r="N339" i="5"/>
  <c r="N340" i="5" s="1"/>
  <c r="M341" i="5"/>
  <c r="J340" i="5"/>
  <c r="I340" i="5"/>
  <c r="H340" i="5"/>
  <c r="G340" i="5"/>
  <c r="D339" i="5"/>
  <c r="D340" i="5" s="1"/>
  <c r="C339" i="5"/>
  <c r="C340" i="5"/>
  <c r="E301" i="5"/>
  <c r="E302" i="5" s="1"/>
  <c r="F301" i="5"/>
  <c r="F302" i="5" s="1"/>
  <c r="G301" i="5"/>
  <c r="H301" i="5"/>
  <c r="I301" i="5"/>
  <c r="I302" i="5" s="1"/>
  <c r="J301" i="5"/>
  <c r="K301" i="5"/>
  <c r="M301" i="5"/>
  <c r="M302" i="5" s="1"/>
  <c r="N301" i="5"/>
  <c r="N302" i="5" s="1"/>
  <c r="M303" i="5"/>
  <c r="L302" i="5"/>
  <c r="K302" i="5"/>
  <c r="J302" i="5"/>
  <c r="H302" i="5"/>
  <c r="G302" i="5"/>
  <c r="D301" i="5"/>
  <c r="D302" i="5" s="1"/>
  <c r="C301" i="5"/>
  <c r="E263" i="5"/>
  <c r="F263" i="5"/>
  <c r="G263" i="5"/>
  <c r="H263" i="5"/>
  <c r="I263" i="5"/>
  <c r="I264" i="5" s="1"/>
  <c r="J263" i="5"/>
  <c r="K263" i="5"/>
  <c r="L263" i="5"/>
  <c r="L264" i="5" s="1"/>
  <c r="M263" i="5"/>
  <c r="M264" i="5" s="1"/>
  <c r="N263" i="5"/>
  <c r="M265" i="5"/>
  <c r="N264" i="5"/>
  <c r="K264" i="5"/>
  <c r="J264" i="5"/>
  <c r="G264" i="5"/>
  <c r="F264" i="5"/>
  <c r="E264" i="5"/>
  <c r="D263" i="5"/>
  <c r="D264" i="5" s="1"/>
  <c r="C263" i="5"/>
  <c r="C264" i="5" s="1"/>
  <c r="E225" i="5"/>
  <c r="F225" i="5"/>
  <c r="G225" i="5"/>
  <c r="H225" i="5"/>
  <c r="H226" i="5" s="1"/>
  <c r="I225" i="5"/>
  <c r="I226" i="5" s="1"/>
  <c r="J225" i="5"/>
  <c r="K225" i="5"/>
  <c r="L225" i="5"/>
  <c r="L226" i="5" s="1"/>
  <c r="M225" i="5"/>
  <c r="N225" i="5"/>
  <c r="M227" i="5"/>
  <c r="N226" i="5"/>
  <c r="M226" i="5"/>
  <c r="K226" i="5"/>
  <c r="J226" i="5"/>
  <c r="G226" i="5"/>
  <c r="F226" i="5"/>
  <c r="E226" i="5"/>
  <c r="D225" i="5"/>
  <c r="D226" i="5" s="1"/>
  <c r="D187" i="5"/>
  <c r="D188" i="5" s="1"/>
  <c r="C187" i="5"/>
  <c r="C188" i="5" s="1"/>
  <c r="N73" i="5"/>
  <c r="N74" i="5" s="1"/>
  <c r="M73" i="5"/>
  <c r="M74" i="5" s="1"/>
  <c r="C35" i="5"/>
  <c r="C36" i="5" s="1"/>
  <c r="L37" i="5"/>
  <c r="N35" i="5"/>
  <c r="N36" i="5" s="1"/>
  <c r="C111" i="1"/>
  <c r="C112" i="1" s="1"/>
  <c r="D111" i="1"/>
  <c r="E111" i="1"/>
  <c r="E112" i="1" s="1"/>
  <c r="F111" i="1"/>
  <c r="F112" i="1" s="1"/>
  <c r="G111" i="1"/>
  <c r="H111" i="1"/>
  <c r="H112" i="1" s="1"/>
  <c r="I111" i="1"/>
  <c r="J111" i="1"/>
  <c r="K111" i="1"/>
  <c r="K112" i="1" s="1"/>
  <c r="L111" i="1"/>
  <c r="K113" i="1"/>
  <c r="L112" i="1"/>
  <c r="J112" i="1"/>
  <c r="I112" i="1"/>
  <c r="G112" i="1"/>
  <c r="D112" i="1"/>
  <c r="C73" i="1"/>
  <c r="D76" i="1" s="1"/>
  <c r="G76" i="1" s="1"/>
  <c r="D73" i="1"/>
  <c r="E73" i="1"/>
  <c r="F73" i="1"/>
  <c r="F74" i="1" s="1"/>
  <c r="G73" i="1"/>
  <c r="G74" i="1" s="1"/>
  <c r="H73" i="1"/>
  <c r="H74" i="1" s="1"/>
  <c r="I73" i="1"/>
  <c r="I74" i="1" s="1"/>
  <c r="J73" i="1"/>
  <c r="K73" i="1"/>
  <c r="L73" i="1"/>
  <c r="K75" i="1"/>
  <c r="L74" i="1"/>
  <c r="K74" i="1"/>
  <c r="J74" i="1"/>
  <c r="E74" i="1"/>
  <c r="D74" i="1"/>
  <c r="C74" i="1"/>
  <c r="C35" i="1"/>
  <c r="C36" i="1" s="1"/>
  <c r="D35" i="1"/>
  <c r="E35" i="1"/>
  <c r="F35" i="1"/>
  <c r="F36" i="1" s="1"/>
  <c r="G35" i="1"/>
  <c r="H35" i="1"/>
  <c r="I35" i="1"/>
  <c r="J35" i="1"/>
  <c r="J36" i="1" s="1"/>
  <c r="K35" i="1"/>
  <c r="K36" i="1" s="1"/>
  <c r="L35" i="1"/>
  <c r="K37" i="1"/>
  <c r="L36" i="1"/>
  <c r="I36" i="1"/>
  <c r="H36" i="1"/>
  <c r="G36" i="1"/>
  <c r="E36" i="1"/>
  <c r="D36" i="1"/>
  <c r="C377" i="2"/>
  <c r="D377" i="2"/>
  <c r="D378" i="2" s="1"/>
  <c r="E377" i="2"/>
  <c r="E378" i="2" s="1"/>
  <c r="F377" i="2"/>
  <c r="G377" i="2"/>
  <c r="H377" i="2"/>
  <c r="H378" i="2" s="1"/>
  <c r="I377" i="2"/>
  <c r="I378" i="2" s="1"/>
  <c r="J377" i="2"/>
  <c r="K377" i="2"/>
  <c r="L377" i="2"/>
  <c r="L378" i="2" s="1"/>
  <c r="D380" i="2"/>
  <c r="G380" i="2" s="1"/>
  <c r="K379" i="2"/>
  <c r="K378" i="2"/>
  <c r="J378" i="2"/>
  <c r="G378" i="2"/>
  <c r="F378" i="2"/>
  <c r="C378" i="2"/>
  <c r="C339" i="2"/>
  <c r="D339" i="2"/>
  <c r="E339" i="2"/>
  <c r="F339" i="2"/>
  <c r="F340" i="2" s="1"/>
  <c r="G339" i="2"/>
  <c r="G340" i="2" s="1"/>
  <c r="H339" i="2"/>
  <c r="H340" i="2" s="1"/>
  <c r="I339" i="2"/>
  <c r="J339" i="2"/>
  <c r="K339" i="2"/>
  <c r="L339" i="2"/>
  <c r="K341" i="2"/>
  <c r="L340" i="2"/>
  <c r="K340" i="2"/>
  <c r="J340" i="2"/>
  <c r="I340" i="2"/>
  <c r="E340" i="2"/>
  <c r="D340" i="2"/>
  <c r="C340" i="2"/>
  <c r="C301" i="2"/>
  <c r="D301" i="2"/>
  <c r="E301" i="2"/>
  <c r="F301" i="2"/>
  <c r="F302" i="2" s="1"/>
  <c r="G301" i="2"/>
  <c r="H301" i="2"/>
  <c r="I301" i="2"/>
  <c r="J301" i="2"/>
  <c r="J302" i="2" s="1"/>
  <c r="K301" i="2"/>
  <c r="K302" i="2" s="1"/>
  <c r="L301" i="2"/>
  <c r="L302" i="2" s="1"/>
  <c r="K303" i="2"/>
  <c r="I302" i="2"/>
  <c r="H302" i="2"/>
  <c r="G302" i="2"/>
  <c r="E302" i="2"/>
  <c r="D302" i="2"/>
  <c r="C263" i="2"/>
  <c r="C264" i="2" s="1"/>
  <c r="D263" i="2"/>
  <c r="D264" i="2" s="1"/>
  <c r="E263" i="2"/>
  <c r="E264" i="2" s="1"/>
  <c r="F263" i="2"/>
  <c r="G263" i="2"/>
  <c r="H263" i="2"/>
  <c r="H264" i="2" s="1"/>
  <c r="I263" i="2"/>
  <c r="J263" i="2"/>
  <c r="K263" i="2"/>
  <c r="K264" i="2" s="1"/>
  <c r="L263" i="2"/>
  <c r="L264" i="2" s="1"/>
  <c r="K265" i="2"/>
  <c r="J264" i="2"/>
  <c r="I264" i="2"/>
  <c r="G264" i="2"/>
  <c r="F264" i="2"/>
  <c r="C225" i="2"/>
  <c r="D225" i="2"/>
  <c r="E225" i="2"/>
  <c r="F225" i="2"/>
  <c r="F226" i="2" s="1"/>
  <c r="G225" i="2"/>
  <c r="G226" i="2" s="1"/>
  <c r="H225" i="2"/>
  <c r="H226" i="2" s="1"/>
  <c r="I225" i="2"/>
  <c r="J225" i="2"/>
  <c r="J226" i="2" s="1"/>
  <c r="K225" i="2"/>
  <c r="L225" i="2"/>
  <c r="K227" i="2"/>
  <c r="L226" i="2"/>
  <c r="K226" i="2"/>
  <c r="I226" i="2"/>
  <c r="E226" i="2"/>
  <c r="D226" i="2"/>
  <c r="C226" i="2"/>
  <c r="C187" i="2"/>
  <c r="D187" i="2"/>
  <c r="D188" i="2" s="1"/>
  <c r="E187" i="2"/>
  <c r="F187" i="2"/>
  <c r="G187" i="2"/>
  <c r="G188" i="2" s="1"/>
  <c r="H187" i="2"/>
  <c r="I187" i="2"/>
  <c r="J187" i="2"/>
  <c r="J188" i="2" s="1"/>
  <c r="K187" i="2"/>
  <c r="L187" i="2"/>
  <c r="L188" i="2" s="1"/>
  <c r="K189" i="2"/>
  <c r="K188" i="2"/>
  <c r="I188" i="2"/>
  <c r="H188" i="2"/>
  <c r="F188" i="2"/>
  <c r="E188" i="2"/>
  <c r="C188" i="2"/>
  <c r="C149" i="2"/>
  <c r="C150" i="2" s="1"/>
  <c r="D149" i="2"/>
  <c r="D150" i="2" s="1"/>
  <c r="E149" i="2"/>
  <c r="F149" i="2"/>
  <c r="G149" i="2"/>
  <c r="H149" i="2"/>
  <c r="H150" i="2" s="1"/>
  <c r="I149" i="2"/>
  <c r="J149" i="2"/>
  <c r="J150" i="2" s="1"/>
  <c r="K149" i="2"/>
  <c r="K150" i="2" s="1"/>
  <c r="L149" i="2"/>
  <c r="D152" i="2" s="1"/>
  <c r="G152" i="2" s="1"/>
  <c r="K151" i="2"/>
  <c r="I150" i="2"/>
  <c r="G150" i="2"/>
  <c r="F150" i="2"/>
  <c r="E150" i="2"/>
  <c r="C111" i="2"/>
  <c r="D111" i="2"/>
  <c r="D112" i="2" s="1"/>
  <c r="E111" i="2"/>
  <c r="F111" i="2"/>
  <c r="G111" i="2"/>
  <c r="G112" i="2" s="1"/>
  <c r="H111" i="2"/>
  <c r="H112" i="2" s="1"/>
  <c r="I111" i="2"/>
  <c r="I112" i="2" s="1"/>
  <c r="J111" i="2"/>
  <c r="K111" i="2"/>
  <c r="L111" i="2"/>
  <c r="L112" i="2" s="1"/>
  <c r="K113" i="2"/>
  <c r="K112" i="2"/>
  <c r="J112" i="2"/>
  <c r="F112" i="2"/>
  <c r="E112" i="2"/>
  <c r="C112" i="2"/>
  <c r="C73" i="2"/>
  <c r="C74" i="2" s="1"/>
  <c r="D73" i="2"/>
  <c r="D74" i="2" s="1"/>
  <c r="E73" i="2"/>
  <c r="F73" i="2"/>
  <c r="G73" i="2"/>
  <c r="H73" i="2"/>
  <c r="I73" i="2"/>
  <c r="J73" i="2"/>
  <c r="J74" i="2" s="1"/>
  <c r="K73" i="2"/>
  <c r="K74" i="2" s="1"/>
  <c r="L73" i="2"/>
  <c r="K75" i="2"/>
  <c r="I74" i="2"/>
  <c r="H74" i="2"/>
  <c r="G74" i="2"/>
  <c r="F74" i="2"/>
  <c r="E74" i="2"/>
  <c r="C35" i="2"/>
  <c r="D35" i="2"/>
  <c r="E35" i="2"/>
  <c r="F35" i="2"/>
  <c r="F36" i="2" s="1"/>
  <c r="G35" i="2"/>
  <c r="G36" i="2" s="1"/>
  <c r="H35" i="2"/>
  <c r="I35" i="2"/>
  <c r="J35" i="2"/>
  <c r="J36" i="2" s="1"/>
  <c r="K35" i="2"/>
  <c r="L35" i="2"/>
  <c r="K37" i="2"/>
  <c r="L36" i="2"/>
  <c r="K36" i="2"/>
  <c r="I36" i="2"/>
  <c r="H36" i="2"/>
  <c r="E36" i="2"/>
  <c r="D36" i="2"/>
  <c r="C36" i="2"/>
  <c r="C377" i="3"/>
  <c r="D377" i="3"/>
  <c r="E377" i="3"/>
  <c r="E378" i="3" s="1"/>
  <c r="F377" i="3"/>
  <c r="G377" i="3"/>
  <c r="G378" i="3" s="1"/>
  <c r="H377" i="3"/>
  <c r="H378" i="3" s="1"/>
  <c r="I377" i="3"/>
  <c r="J377" i="3"/>
  <c r="K377" i="3"/>
  <c r="L377" i="3"/>
  <c r="K379" i="3"/>
  <c r="L378" i="3"/>
  <c r="K378" i="3"/>
  <c r="J378" i="3"/>
  <c r="I378" i="3"/>
  <c r="F378" i="3"/>
  <c r="D378" i="3"/>
  <c r="C378" i="3"/>
  <c r="C339" i="3"/>
  <c r="D339" i="3"/>
  <c r="E339" i="3"/>
  <c r="F339" i="3"/>
  <c r="F340" i="3" s="1"/>
  <c r="G339" i="3"/>
  <c r="G340" i="3" s="1"/>
  <c r="H339" i="3"/>
  <c r="H340" i="3" s="1"/>
  <c r="I339" i="3"/>
  <c r="I340" i="3" s="1"/>
  <c r="J339" i="3"/>
  <c r="J340" i="3" s="1"/>
  <c r="K339" i="3"/>
  <c r="K340" i="3" s="1"/>
  <c r="L339" i="3"/>
  <c r="L340" i="3" s="1"/>
  <c r="K341" i="3"/>
  <c r="E340" i="3"/>
  <c r="C340" i="3"/>
  <c r="C301" i="3"/>
  <c r="C302" i="3" s="1"/>
  <c r="D301" i="3"/>
  <c r="E301" i="3"/>
  <c r="F301" i="3"/>
  <c r="F302" i="3" s="1"/>
  <c r="G301" i="3"/>
  <c r="H301" i="3"/>
  <c r="I301" i="3"/>
  <c r="J301" i="3"/>
  <c r="J302" i="3" s="1"/>
  <c r="K301" i="3"/>
  <c r="K302" i="3" s="1"/>
  <c r="L301" i="3"/>
  <c r="K303" i="3"/>
  <c r="L302" i="3"/>
  <c r="I302" i="3"/>
  <c r="H302" i="3"/>
  <c r="G302" i="3"/>
  <c r="E302" i="3"/>
  <c r="D302" i="3"/>
  <c r="C263" i="3"/>
  <c r="D263" i="3"/>
  <c r="E263" i="3"/>
  <c r="E264" i="3" s="1"/>
  <c r="F263" i="3"/>
  <c r="F264" i="3" s="1"/>
  <c r="G263" i="3"/>
  <c r="H263" i="3"/>
  <c r="I263" i="3"/>
  <c r="I264" i="3" s="1"/>
  <c r="J263" i="3"/>
  <c r="K263" i="3"/>
  <c r="L263" i="3"/>
  <c r="K265" i="3"/>
  <c r="K264" i="3"/>
  <c r="J264" i="3"/>
  <c r="H264" i="3"/>
  <c r="G264" i="3"/>
  <c r="D264" i="3"/>
  <c r="C264" i="3"/>
  <c r="C225" i="3"/>
  <c r="D225" i="3"/>
  <c r="D226" i="3" s="1"/>
  <c r="E225" i="3"/>
  <c r="F225" i="3"/>
  <c r="G225" i="3"/>
  <c r="G226" i="3" s="1"/>
  <c r="H225" i="3"/>
  <c r="I225" i="3"/>
  <c r="J225" i="3"/>
  <c r="J226" i="3" s="1"/>
  <c r="K225" i="3"/>
  <c r="L225" i="3"/>
  <c r="L226" i="3" s="1"/>
  <c r="K227" i="3"/>
  <c r="K226" i="3"/>
  <c r="I226" i="3"/>
  <c r="H226" i="3"/>
  <c r="F226" i="3"/>
  <c r="E226" i="3"/>
  <c r="C226" i="3"/>
  <c r="C187" i="3"/>
  <c r="C188" i="3" s="1"/>
  <c r="D187" i="3"/>
  <c r="D188" i="3" s="1"/>
  <c r="E187" i="3"/>
  <c r="E188" i="3" s="1"/>
  <c r="F187" i="3"/>
  <c r="G187" i="3"/>
  <c r="H187" i="3"/>
  <c r="I187" i="3"/>
  <c r="J187" i="3"/>
  <c r="J188" i="3" s="1"/>
  <c r="K187" i="3"/>
  <c r="K188" i="3" s="1"/>
  <c r="L187" i="3"/>
  <c r="L188" i="3" s="1"/>
  <c r="D190" i="3"/>
  <c r="G190" i="3" s="1"/>
  <c r="K189" i="3"/>
  <c r="I188" i="3"/>
  <c r="H188" i="3"/>
  <c r="G188" i="3"/>
  <c r="F188" i="3"/>
  <c r="C149" i="3"/>
  <c r="D149" i="3"/>
  <c r="E149" i="3"/>
  <c r="F149" i="3"/>
  <c r="F150" i="3" s="1"/>
  <c r="G149" i="3"/>
  <c r="G150" i="3" s="1"/>
  <c r="H149" i="3"/>
  <c r="I149" i="3"/>
  <c r="J149" i="3"/>
  <c r="J150" i="3" s="1"/>
  <c r="K149" i="3"/>
  <c r="L149" i="3"/>
  <c r="K151" i="3"/>
  <c r="L150" i="3"/>
  <c r="K150" i="3"/>
  <c r="I150" i="3"/>
  <c r="H150" i="3"/>
  <c r="E150" i="3"/>
  <c r="D150" i="3"/>
  <c r="C150" i="3"/>
  <c r="C111" i="3"/>
  <c r="D111" i="3"/>
  <c r="D112" i="3" s="1"/>
  <c r="E111" i="3"/>
  <c r="E112" i="3" s="1"/>
  <c r="F111" i="3"/>
  <c r="G111" i="3"/>
  <c r="H111" i="3"/>
  <c r="H112" i="3" s="1"/>
  <c r="I111" i="3"/>
  <c r="J111" i="3"/>
  <c r="J112" i="3" s="1"/>
  <c r="K111" i="3"/>
  <c r="L111" i="3"/>
  <c r="L112" i="3" s="1"/>
  <c r="K113" i="3"/>
  <c r="K112" i="3"/>
  <c r="I112" i="3"/>
  <c r="G112" i="3"/>
  <c r="F112" i="3"/>
  <c r="C112" i="3"/>
  <c r="C73" i="3"/>
  <c r="C74" i="3" s="1"/>
  <c r="D73" i="3"/>
  <c r="D74" i="3" s="1"/>
  <c r="E73" i="3"/>
  <c r="F73" i="3"/>
  <c r="G73" i="3"/>
  <c r="H73" i="3"/>
  <c r="I73" i="3"/>
  <c r="J73" i="3"/>
  <c r="J74" i="3" s="1"/>
  <c r="K73" i="3"/>
  <c r="K74" i="3" s="1"/>
  <c r="L73" i="3"/>
  <c r="L74" i="3" s="1"/>
  <c r="K75" i="3"/>
  <c r="I74" i="3"/>
  <c r="H74" i="3"/>
  <c r="G74" i="3"/>
  <c r="F74" i="3"/>
  <c r="E74" i="3"/>
  <c r="C35" i="3"/>
  <c r="D35" i="3"/>
  <c r="E35" i="3"/>
  <c r="F35" i="3"/>
  <c r="G35" i="3"/>
  <c r="G36" i="3" s="1"/>
  <c r="H35" i="3"/>
  <c r="H36" i="3" s="1"/>
  <c r="I35" i="3"/>
  <c r="J35" i="3"/>
  <c r="J36" i="3" s="1"/>
  <c r="K35" i="3"/>
  <c r="L35" i="3"/>
  <c r="K37" i="3"/>
  <c r="L36" i="3"/>
  <c r="K36" i="3"/>
  <c r="I36" i="3"/>
  <c r="E36" i="3"/>
  <c r="D36" i="3"/>
  <c r="C36" i="3"/>
  <c r="C377" i="4"/>
  <c r="C378" i="4" s="1"/>
  <c r="D377" i="4"/>
  <c r="D378" i="4" s="1"/>
  <c r="E377" i="4"/>
  <c r="E378" i="4" s="1"/>
  <c r="F377" i="4"/>
  <c r="F378" i="4" s="1"/>
  <c r="G377" i="4"/>
  <c r="G378" i="4" s="1"/>
  <c r="H377" i="4"/>
  <c r="H378" i="4" s="1"/>
  <c r="I377" i="4"/>
  <c r="I378" i="4" s="1"/>
  <c r="J377" i="4"/>
  <c r="J378" i="4" s="1"/>
  <c r="K377" i="4"/>
  <c r="K378" i="4" s="1"/>
  <c r="L377" i="4"/>
  <c r="L378" i="4" s="1"/>
  <c r="K379" i="4"/>
  <c r="C339" i="4"/>
  <c r="C340" i="4" s="1"/>
  <c r="D339" i="4"/>
  <c r="D340" i="4" s="1"/>
  <c r="E339" i="4"/>
  <c r="F339" i="4"/>
  <c r="G339" i="4"/>
  <c r="H339" i="4"/>
  <c r="H340" i="4" s="1"/>
  <c r="I339" i="4"/>
  <c r="J339" i="4"/>
  <c r="K339" i="4"/>
  <c r="K340" i="4" s="1"/>
  <c r="L339" i="4"/>
  <c r="L340" i="4" s="1"/>
  <c r="D342" i="4"/>
  <c r="G342" i="4" s="1"/>
  <c r="K341" i="4"/>
  <c r="J340" i="4"/>
  <c r="I340" i="4"/>
  <c r="G340" i="4"/>
  <c r="F340" i="4"/>
  <c r="E340" i="4"/>
  <c r="C301" i="4"/>
  <c r="D301" i="4"/>
  <c r="E301" i="4"/>
  <c r="F301" i="4"/>
  <c r="F302" i="4" s="1"/>
  <c r="G301" i="4"/>
  <c r="G302" i="4" s="1"/>
  <c r="H301" i="4"/>
  <c r="H302" i="4" s="1"/>
  <c r="I301" i="4"/>
  <c r="J301" i="4"/>
  <c r="K301" i="4"/>
  <c r="L301" i="4"/>
  <c r="K303" i="4"/>
  <c r="L302" i="4"/>
  <c r="K302" i="4"/>
  <c r="J302" i="4"/>
  <c r="I302" i="4"/>
  <c r="E302" i="4"/>
  <c r="D302" i="4"/>
  <c r="C302" i="4"/>
  <c r="C263" i="4"/>
  <c r="C264" i="4" s="1"/>
  <c r="D263" i="4"/>
  <c r="E263" i="4"/>
  <c r="E264" i="4" s="1"/>
  <c r="F263" i="4"/>
  <c r="G263" i="4"/>
  <c r="H263" i="4"/>
  <c r="I263" i="4"/>
  <c r="I264" i="4" s="1"/>
  <c r="J263" i="4"/>
  <c r="J264" i="4" s="1"/>
  <c r="K263" i="4"/>
  <c r="K264" i="4" s="1"/>
  <c r="L263" i="4"/>
  <c r="K265" i="4"/>
  <c r="H264" i="4"/>
  <c r="G264" i="4"/>
  <c r="F264" i="4"/>
  <c r="D264" i="4"/>
  <c r="C225" i="4"/>
  <c r="D225" i="4"/>
  <c r="E225" i="4"/>
  <c r="E226" i="4" s="1"/>
  <c r="F225" i="4"/>
  <c r="F226" i="4" s="1"/>
  <c r="G225" i="4"/>
  <c r="G226" i="4" s="1"/>
  <c r="H225" i="4"/>
  <c r="I225" i="4"/>
  <c r="J225" i="4"/>
  <c r="J226" i="4" s="1"/>
  <c r="K225" i="4"/>
  <c r="L225" i="4"/>
  <c r="K227" i="4"/>
  <c r="D227" i="4"/>
  <c r="F227" i="4" s="1"/>
  <c r="L226" i="4"/>
  <c r="K226" i="4"/>
  <c r="I226" i="4"/>
  <c r="H226" i="4"/>
  <c r="D226" i="4"/>
  <c r="C226" i="4"/>
  <c r="C187" i="4"/>
  <c r="D187" i="4"/>
  <c r="D188" i="4" s="1"/>
  <c r="E187" i="4"/>
  <c r="E188" i="4" s="1"/>
  <c r="F187" i="4"/>
  <c r="G187" i="4"/>
  <c r="H187" i="4"/>
  <c r="I187" i="4"/>
  <c r="I188" i="4" s="1"/>
  <c r="J187" i="4"/>
  <c r="J188" i="4" s="1"/>
  <c r="K187" i="4"/>
  <c r="L187" i="4"/>
  <c r="L188" i="4" s="1"/>
  <c r="K189" i="4"/>
  <c r="K188" i="4"/>
  <c r="G188" i="4"/>
  <c r="F188" i="4"/>
  <c r="C188" i="4"/>
  <c r="C149" i="4"/>
  <c r="C150" i="4" s="1"/>
  <c r="D149" i="4"/>
  <c r="D150" i="4" s="1"/>
  <c r="E149" i="4"/>
  <c r="F149" i="4"/>
  <c r="G149" i="4"/>
  <c r="H149" i="4"/>
  <c r="I149" i="4"/>
  <c r="J149" i="4"/>
  <c r="J150" i="4" s="1"/>
  <c r="K149" i="4"/>
  <c r="K150" i="4" s="1"/>
  <c r="L149" i="4"/>
  <c r="L150" i="4" s="1"/>
  <c r="K151" i="4"/>
  <c r="I150" i="4"/>
  <c r="H150" i="4"/>
  <c r="G150" i="4"/>
  <c r="F150" i="4"/>
  <c r="E150" i="4"/>
  <c r="C111" i="4"/>
  <c r="D111" i="4"/>
  <c r="D112" i="4" s="1"/>
  <c r="E111" i="4"/>
  <c r="C113" i="4" s="1"/>
  <c r="F111" i="4"/>
  <c r="G111" i="4"/>
  <c r="G112" i="4" s="1"/>
  <c r="H111" i="4"/>
  <c r="I111" i="4"/>
  <c r="I112" i="4" s="1"/>
  <c r="J111" i="4"/>
  <c r="J112" i="4" s="1"/>
  <c r="K111" i="4"/>
  <c r="L111" i="4"/>
  <c r="L112" i="4" s="1"/>
  <c r="K113" i="4"/>
  <c r="E113" i="4"/>
  <c r="K112" i="4"/>
  <c r="H112" i="4"/>
  <c r="F112" i="4"/>
  <c r="E112" i="4"/>
  <c r="C112" i="4"/>
  <c r="C73" i="4"/>
  <c r="D73" i="4"/>
  <c r="E73" i="4"/>
  <c r="F73" i="4"/>
  <c r="F74" i="4" s="1"/>
  <c r="G73" i="4"/>
  <c r="G74" i="4" s="1"/>
  <c r="H73" i="4"/>
  <c r="H74" i="4" s="1"/>
  <c r="I73" i="4"/>
  <c r="J73" i="4"/>
  <c r="K73" i="4"/>
  <c r="K74" i="4" s="1"/>
  <c r="L73" i="4"/>
  <c r="K75" i="4"/>
  <c r="L74" i="4"/>
  <c r="J74" i="4"/>
  <c r="I74" i="4"/>
  <c r="E74" i="4"/>
  <c r="D74" i="4"/>
  <c r="C74" i="4"/>
  <c r="C35" i="4"/>
  <c r="D35" i="4"/>
  <c r="E35" i="4"/>
  <c r="F35" i="4"/>
  <c r="F36" i="4" s="1"/>
  <c r="G35" i="4"/>
  <c r="H35" i="4"/>
  <c r="I35" i="4"/>
  <c r="I36" i="4" s="1"/>
  <c r="J35" i="4"/>
  <c r="J36" i="4" s="1"/>
  <c r="K35" i="4"/>
  <c r="K36" i="4" s="1"/>
  <c r="L35" i="4"/>
  <c r="L36" i="4" s="1"/>
  <c r="K37" i="4"/>
  <c r="H36" i="4"/>
  <c r="G36" i="4"/>
  <c r="E36" i="4"/>
  <c r="D36" i="4"/>
  <c r="E187" i="5"/>
  <c r="E188" i="5" s="1"/>
  <c r="F187" i="5"/>
  <c r="F188" i="5" s="1"/>
  <c r="G187" i="5"/>
  <c r="H187" i="5"/>
  <c r="I187" i="5"/>
  <c r="J187" i="5"/>
  <c r="J188" i="5" s="1"/>
  <c r="K187" i="5"/>
  <c r="L187" i="5"/>
  <c r="L188" i="5" s="1"/>
  <c r="M187" i="5"/>
  <c r="N187" i="5"/>
  <c r="N188" i="5" s="1"/>
  <c r="M188" i="5"/>
  <c r="K188" i="5"/>
  <c r="H188" i="5"/>
  <c r="G188" i="5"/>
  <c r="L150" i="5"/>
  <c r="K150" i="5"/>
  <c r="J150" i="5"/>
  <c r="G150" i="5"/>
  <c r="N112" i="5"/>
  <c r="M112" i="5"/>
  <c r="L112" i="5"/>
  <c r="K112" i="5"/>
  <c r="J112" i="5"/>
  <c r="F112" i="5"/>
  <c r="E112" i="5"/>
  <c r="E73" i="5"/>
  <c r="E74" i="5" s="1"/>
  <c r="F73" i="5"/>
  <c r="D76" i="5" s="1"/>
  <c r="G76" i="5" s="1"/>
  <c r="G73" i="5"/>
  <c r="G74" i="5" s="1"/>
  <c r="H73" i="5"/>
  <c r="I73" i="5"/>
  <c r="I74" i="5" s="1"/>
  <c r="J73" i="5"/>
  <c r="K73" i="5"/>
  <c r="K74" i="5" s="1"/>
  <c r="L73" i="5"/>
  <c r="L74" i="5" s="1"/>
  <c r="J74" i="5"/>
  <c r="H74" i="5"/>
  <c r="F74" i="5"/>
  <c r="D73" i="5"/>
  <c r="D74" i="5" s="1"/>
  <c r="C73" i="5"/>
  <c r="C74" i="5" s="1"/>
  <c r="D35" i="5"/>
  <c r="D36" i="5" s="1"/>
  <c r="E35" i="5"/>
  <c r="E36" i="5" s="1"/>
  <c r="F35" i="5"/>
  <c r="F36" i="5" s="1"/>
  <c r="G35" i="5"/>
  <c r="H35" i="5"/>
  <c r="H36" i="5" s="1"/>
  <c r="I35" i="5"/>
  <c r="I36" i="5" s="1"/>
  <c r="J35" i="5"/>
  <c r="J36" i="5" s="1"/>
  <c r="K35" i="5"/>
  <c r="K36" i="5" s="1"/>
  <c r="L35" i="5"/>
  <c r="L36" i="5" s="1"/>
  <c r="M35" i="5"/>
  <c r="M36" i="5" s="1"/>
  <c r="G36" i="5"/>
  <c r="D38" i="3" l="1"/>
  <c r="G38" i="3" s="1"/>
  <c r="F36" i="3"/>
  <c r="F266" i="5"/>
  <c r="I266" i="5" s="1"/>
  <c r="H264" i="5"/>
  <c r="D76" i="2"/>
  <c r="G76" i="2" s="1"/>
  <c r="L74" i="2"/>
  <c r="C36" i="4"/>
  <c r="D38" i="4"/>
  <c r="G38" i="4" s="1"/>
  <c r="H188" i="4"/>
  <c r="D190" i="4"/>
  <c r="G190" i="4" s="1"/>
  <c r="D228" i="2"/>
  <c r="G228" i="2" s="1"/>
  <c r="C302" i="2"/>
  <c r="D304" i="2"/>
  <c r="G304" i="2" s="1"/>
  <c r="D114" i="3"/>
  <c r="G114" i="3" s="1"/>
  <c r="D380" i="3"/>
  <c r="G380" i="3" s="1"/>
  <c r="E341" i="3"/>
  <c r="E38" i="5"/>
  <c r="H38" i="5" s="1"/>
  <c r="D266" i="4"/>
  <c r="G266" i="4" s="1"/>
  <c r="D266" i="3"/>
  <c r="G266" i="3" s="1"/>
  <c r="F342" i="5"/>
  <c r="I342" i="5" s="1"/>
  <c r="D114" i="4"/>
  <c r="G114" i="4" s="1"/>
  <c r="D380" i="4"/>
  <c r="F116" i="6"/>
  <c r="I116" i="6" s="1"/>
  <c r="G380" i="4"/>
  <c r="E379" i="4"/>
  <c r="D76" i="4"/>
  <c r="G76" i="4" s="1"/>
  <c r="D228" i="4"/>
  <c r="G228" i="4" s="1"/>
  <c r="D76" i="3"/>
  <c r="G76" i="3" s="1"/>
  <c r="D228" i="3"/>
  <c r="G228" i="3" s="1"/>
  <c r="D342" i="3"/>
  <c r="G342" i="3" s="1"/>
  <c r="D114" i="2"/>
  <c r="G114" i="2" s="1"/>
  <c r="D266" i="2"/>
  <c r="G266" i="2" s="1"/>
  <c r="D38" i="1"/>
  <c r="G38" i="1" s="1"/>
  <c r="F228" i="5"/>
  <c r="I228" i="5" s="1"/>
  <c r="F304" i="5"/>
  <c r="I304" i="5" s="1"/>
  <c r="F114" i="5"/>
  <c r="I114" i="5" s="1"/>
  <c r="F190" i="5"/>
  <c r="I190" i="5" s="1"/>
  <c r="D152" i="4"/>
  <c r="G152" i="4" s="1"/>
  <c r="L264" i="4"/>
  <c r="D304" i="4"/>
  <c r="G304" i="4" s="1"/>
  <c r="C379" i="4"/>
  <c r="D152" i="3"/>
  <c r="G152" i="3" s="1"/>
  <c r="L264" i="3"/>
  <c r="D304" i="3"/>
  <c r="G304" i="3" s="1"/>
  <c r="D38" i="2"/>
  <c r="G38" i="2" s="1"/>
  <c r="L150" i="2"/>
  <c r="D190" i="2"/>
  <c r="G190" i="2" s="1"/>
  <c r="D342" i="2"/>
  <c r="G342" i="2" s="1"/>
  <c r="D114" i="1"/>
  <c r="G114" i="1" s="1"/>
  <c r="D152" i="5"/>
  <c r="G152" i="5" s="1"/>
  <c r="F77" i="6"/>
  <c r="I77" i="6" s="1"/>
  <c r="E75" i="6"/>
  <c r="F38" i="6"/>
  <c r="I38" i="6" s="1"/>
  <c r="E36" i="6"/>
  <c r="F418" i="5"/>
  <c r="I418" i="5" s="1"/>
  <c r="E416" i="5"/>
  <c r="F380" i="5"/>
  <c r="I380" i="5" s="1"/>
  <c r="D340" i="3"/>
  <c r="C302" i="5"/>
  <c r="D112" i="5"/>
</calcChain>
</file>

<file path=xl/connections.xml><?xml version="1.0" encoding="utf-8"?>
<connections xmlns="http://schemas.openxmlformats.org/spreadsheetml/2006/main">
  <connection id="1" name="mmmmmm" type="6" refreshedVersion="4" background="1" saveData="1">
    <textPr codePage="437" sourceFile="C:\Users\jsprague\Desktop\mmmmmm.txt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<sst xmlns="http://schemas.openxmlformats.org/spreadsheetml/2006/main" count="1546" uniqueCount="52">
  <si>
    <t>U. S. GEOLOGICAL SURVEY</t>
  </si>
  <si>
    <t>COURTLAND CANAL @ 15.1 (STATE LINE)</t>
  </si>
  <si>
    <t>DAILY DISCHARGE</t>
  </si>
  <si>
    <t>SPARLING METER</t>
  </si>
  <si>
    <t>USGS DATA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</si>
  <si>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</si>
  <si>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</si>
  <si>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</si>
  <si>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</si>
  <si>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</si>
  <si>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</si>
  <si>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</si>
  <si>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</si>
  <si>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</si>
  <si>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</si>
  <si>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</si>
  <si>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</si>
  <si>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</si>
  <si>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</si>
  <si>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</si>
  <si>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</si>
  <si>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</si>
  <si>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</si>
  <si>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</si>
  <si>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</si>
  <si>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COURTLAND CANAL @ 15.1 (ST. LINE)</t>
  </si>
  <si>
    <t>On/Off May 2/Oct 12 (off 9-27/30) Op 160, Se 164</t>
  </si>
  <si>
    <t>On/Off May 22/Nov 3 (off 9-21/30) Op 156, Se 166</t>
  </si>
  <si>
    <t>On/Off May 11/Sep 15, Op 128, Se 128</t>
  </si>
  <si>
    <t>10-88 was not used in totals -     AF =</t>
  </si>
  <si>
    <t>in 1998</t>
  </si>
  <si>
    <t>On/Off May 1/Dec 21, Op 260, Se 260</t>
  </si>
  <si>
    <t>Jan 2521</t>
  </si>
  <si>
    <t>Feb 2404</t>
  </si>
  <si>
    <t>Mar 1/17</t>
  </si>
  <si>
    <t xml:space="preserve"> = 1449</t>
  </si>
  <si>
    <t>All =</t>
  </si>
  <si>
    <t>CFS</t>
  </si>
  <si>
    <t>Jun 25 thru Oct 13 + 125=</t>
  </si>
  <si>
    <t>cfs</t>
  </si>
  <si>
    <t>On/Off May 21/Nov 19 (off 9-21/10-7, 10-31/11-5)</t>
  </si>
  <si>
    <t>w/o Oct 99</t>
  </si>
  <si>
    <t>cfs        =</t>
  </si>
  <si>
    <t>FEB</t>
  </si>
  <si>
    <t>JAN</t>
  </si>
  <si>
    <t>Sept 27 thru Dec 31 DCP Data.</t>
  </si>
  <si>
    <t>FROM DCP (HYDROMET)</t>
  </si>
  <si>
    <t>File Name:  C151-DLY.XLS</t>
  </si>
  <si>
    <t xml:space="preserve"> </t>
  </si>
  <si>
    <t>new</t>
  </si>
  <si>
    <t>#s</t>
  </si>
  <si>
    <t>coming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</si>
</sst>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3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5" xfId="0" applyNumberFormat="1" applyFont="1" applyBorder="1" applyProtection="1"/>
    <xf numFmtId="164" fontId="1" fillId="0" borderId="0" xfId="0" applyNumberFormat="1" applyFont="1" applyProtection="1"/>
    <xf numFmtId="0" fontId="1" fillId="0" borderId="0" xfId="0" applyFont="1" applyAlignment="1" applyProtection="1">
      <alignment horizontal="right"/>
    </xf>
    <xf numFmtId="164" fontId="2" fillId="0" borderId="6" xfId="0" applyNumberFormat="1" applyFont="1" applyBorder="1" applyProtection="1"/>
    <xf numFmtId="0" fontId="0" fillId="0" borderId="4" xfId="0" applyBorder="1"/>
    <xf numFmtId="0" fontId="0" fillId="0" borderId="0" xfId="0" quotePrefix="1" applyAlignment="1">
      <alignment horizontal="left"/>
    </xf>
    <xf numFmtId="166" fontId="2" fillId="0" borderId="0" xfId="0" applyNumberFormat="1" applyFont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0" fontId="0" fillId="0" borderId="9" xfId="0" applyBorder="1"/>
    <xf numFmtId="2" fontId="2" fillId="0" borderId="3" xfId="0" applyNumberFormat="1" applyFont="1" applyBorder="1" applyProtection="1"/>
    <xf numFmtId="2" fontId="2" fillId="0" borderId="2" xfId="0" applyNumberFormat="1" applyFont="1" applyBorder="1" applyAlignment="1" applyProtection="1">
      <alignment horizontal="right" vertical="top"/>
    </xf>
    <xf numFmtId="2" fontId="2" fillId="0" borderId="2" xfId="0" applyNumberFormat="1" applyFont="1" applyBorder="1" applyProtection="1"/>
    <xf numFmtId="0" fontId="0" fillId="0" borderId="10" xfId="0" applyBorder="1"/>
    <xf numFmtId="2" fontId="0" fillId="0" borderId="10" xfId="0" applyNumberFormat="1" applyBorder="1"/>
    <xf numFmtId="0" fontId="0" fillId="0" borderId="12" xfId="0" applyBorder="1"/>
    <xf numFmtId="2" fontId="0" fillId="0" borderId="12" xfId="0" applyNumberFormat="1" applyBorder="1"/>
    <xf numFmtId="0" fontId="2" fillId="0" borderId="11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mmmmmm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50"/>
  </sheetPr>
  <dimension ref="A1:M114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>
        <v>84</v>
      </c>
      <c r="G4" s="6">
        <v>43</v>
      </c>
      <c r="H4" s="6">
        <v>570</v>
      </c>
      <c r="I4" s="6">
        <v>230</v>
      </c>
      <c r="J4" s="6">
        <v>263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136</v>
      </c>
      <c r="G5" s="6">
        <v>42</v>
      </c>
      <c r="H5" s="6">
        <v>544</v>
      </c>
      <c r="I5" s="6">
        <v>208</v>
      </c>
      <c r="J5" s="6">
        <v>262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168</v>
      </c>
      <c r="G6" s="6">
        <v>75</v>
      </c>
      <c r="H6" s="6">
        <v>544</v>
      </c>
      <c r="I6" s="6">
        <v>123</v>
      </c>
      <c r="J6" s="6">
        <v>260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168</v>
      </c>
      <c r="G7" s="6">
        <v>107</v>
      </c>
      <c r="H7" s="6">
        <v>542</v>
      </c>
      <c r="I7" s="6">
        <v>50</v>
      </c>
      <c r="J7" s="6">
        <v>254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171</v>
      </c>
      <c r="G8" s="6">
        <v>107</v>
      </c>
      <c r="H8" s="6">
        <v>534</v>
      </c>
      <c r="I8" s="6">
        <v>52</v>
      </c>
      <c r="J8" s="6">
        <v>253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173</v>
      </c>
      <c r="G9" s="6">
        <v>108</v>
      </c>
      <c r="H9" s="6">
        <v>536</v>
      </c>
      <c r="I9" s="6">
        <v>33</v>
      </c>
      <c r="J9" s="6">
        <v>274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184</v>
      </c>
      <c r="G10" s="6">
        <v>109</v>
      </c>
      <c r="H10" s="6">
        <v>540</v>
      </c>
      <c r="I10" s="6">
        <v>22</v>
      </c>
      <c r="J10" s="6">
        <v>285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188</v>
      </c>
      <c r="G11" s="6">
        <v>122</v>
      </c>
      <c r="H11" s="6">
        <v>542</v>
      </c>
      <c r="I11" s="6">
        <v>22</v>
      </c>
      <c r="J11" s="6">
        <v>278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98</v>
      </c>
      <c r="G12" s="6">
        <v>112</v>
      </c>
      <c r="H12" s="6">
        <v>538</v>
      </c>
      <c r="I12" s="6">
        <v>20</v>
      </c>
      <c r="J12" s="6">
        <v>278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64</v>
      </c>
      <c r="G13" s="6">
        <v>113</v>
      </c>
      <c r="H13" s="6">
        <v>542</v>
      </c>
      <c r="I13" s="6">
        <v>19</v>
      </c>
      <c r="J13" s="6">
        <v>272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67</v>
      </c>
      <c r="G14" s="6">
        <v>112</v>
      </c>
      <c r="H14" s="6">
        <v>542</v>
      </c>
      <c r="I14" s="6">
        <v>20</v>
      </c>
      <c r="J14" s="6">
        <v>272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159</v>
      </c>
      <c r="H15" s="6">
        <v>538</v>
      </c>
      <c r="I15" s="6">
        <v>24</v>
      </c>
      <c r="J15" s="6">
        <v>271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64</v>
      </c>
      <c r="G16" s="6">
        <v>211</v>
      </c>
      <c r="H16" s="6">
        <v>534</v>
      </c>
      <c r="I16" s="6">
        <v>39</v>
      </c>
      <c r="J16" s="6">
        <v>271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65</v>
      </c>
      <c r="G17" s="6">
        <v>224</v>
      </c>
      <c r="H17" s="6">
        <v>508</v>
      </c>
      <c r="I17" s="6">
        <v>23</v>
      </c>
      <c r="J17" s="6">
        <v>269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66</v>
      </c>
      <c r="G18" s="6">
        <v>289</v>
      </c>
      <c r="H18" s="6">
        <v>486</v>
      </c>
      <c r="I18" s="6">
        <v>28</v>
      </c>
      <c r="J18" s="6">
        <v>269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62</v>
      </c>
      <c r="G19" s="6">
        <v>325</v>
      </c>
      <c r="H19" s="6">
        <v>468</v>
      </c>
      <c r="I19" s="6">
        <v>28</v>
      </c>
      <c r="J19" s="6">
        <v>170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61</v>
      </c>
      <c r="G20" s="6">
        <v>378</v>
      </c>
      <c r="H20" s="6">
        <v>464</v>
      </c>
      <c r="I20" s="6">
        <v>28</v>
      </c>
      <c r="J20" s="6">
        <v>71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61</v>
      </c>
      <c r="G21" s="6">
        <v>458</v>
      </c>
      <c r="H21" s="6">
        <v>466</v>
      </c>
      <c r="I21" s="6">
        <v>88</v>
      </c>
      <c r="J21" s="6">
        <v>48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59</v>
      </c>
      <c r="G22" s="6">
        <v>508</v>
      </c>
      <c r="H22" s="6">
        <v>468</v>
      </c>
      <c r="I22" s="6">
        <v>118</v>
      </c>
      <c r="J22" s="6">
        <v>0.5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52</v>
      </c>
      <c r="G23" s="6">
        <v>546</v>
      </c>
      <c r="H23" s="6">
        <v>468</v>
      </c>
      <c r="I23" s="6">
        <v>178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60</v>
      </c>
      <c r="G24" s="6">
        <v>540</v>
      </c>
      <c r="H24" s="6">
        <v>464</v>
      </c>
      <c r="I24" s="6">
        <v>260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52</v>
      </c>
      <c r="G25" s="6">
        <v>536</v>
      </c>
      <c r="H25" s="6">
        <v>456</v>
      </c>
      <c r="I25" s="6">
        <v>269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51</v>
      </c>
      <c r="G26" s="6">
        <v>540</v>
      </c>
      <c r="H26" s="6">
        <v>404</v>
      </c>
      <c r="I26" s="6">
        <v>256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587</v>
      </c>
      <c r="H27" s="6">
        <v>380</v>
      </c>
      <c r="I27" s="6">
        <v>253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50</v>
      </c>
      <c r="G28" s="6">
        <v>616</v>
      </c>
      <c r="H28" s="6">
        <v>378</v>
      </c>
      <c r="I28" s="6">
        <v>253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50</v>
      </c>
      <c r="G29" s="6">
        <v>618</v>
      </c>
      <c r="H29" s="6">
        <v>382</v>
      </c>
      <c r="I29" s="6">
        <v>263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49</v>
      </c>
      <c r="G30" s="6">
        <v>636</v>
      </c>
      <c r="H30" s="6">
        <v>386</v>
      </c>
      <c r="I30" s="6">
        <v>265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5</v>
      </c>
      <c r="F31" s="6">
        <v>48</v>
      </c>
      <c r="G31" s="6">
        <v>627</v>
      </c>
      <c r="H31" s="6">
        <v>392</v>
      </c>
      <c r="I31" s="6">
        <v>269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4.8</v>
      </c>
      <c r="F32" s="6">
        <v>44</v>
      </c>
      <c r="G32" s="6">
        <v>636</v>
      </c>
      <c r="H32" s="6">
        <v>317</v>
      </c>
      <c r="I32" s="6">
        <v>269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2.6</v>
      </c>
      <c r="F33" s="6">
        <v>44</v>
      </c>
      <c r="G33" s="6">
        <v>640</v>
      </c>
      <c r="H33" s="6">
        <v>271</v>
      </c>
      <c r="I33" s="6">
        <v>265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37</v>
      </c>
      <c r="F34" s="8" t="s">
        <v>17</v>
      </c>
      <c r="G34" s="6">
        <v>634</v>
      </c>
      <c r="H34" s="7">
        <v>269</v>
      </c>
      <c r="I34" s="8" t="s">
        <v>17</v>
      </c>
      <c r="J34" s="7"/>
      <c r="K34" s="8" t="s">
        <v>17</v>
      </c>
      <c r="L34" s="7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49.4</v>
      </c>
      <c r="F35" s="9">
        <f t="shared" si="0"/>
        <v>2547</v>
      </c>
      <c r="G35" s="9">
        <f t="shared" si="0"/>
        <v>10758</v>
      </c>
      <c r="H35" s="9">
        <f t="shared" si="0"/>
        <v>14473</v>
      </c>
      <c r="I35" s="9">
        <f t="shared" si="0"/>
        <v>3975</v>
      </c>
      <c r="J35" s="9">
        <f t="shared" si="0"/>
        <v>4320.5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97.984899999999996</v>
      </c>
      <c r="F36" s="10">
        <f t="shared" si="1"/>
        <v>5051.9745000000003</v>
      </c>
      <c r="G36" s="10">
        <f t="shared" si="1"/>
        <v>21338.493000000002</v>
      </c>
      <c r="H36" s="10">
        <f t="shared" si="1"/>
        <v>28707.195500000002</v>
      </c>
      <c r="I36" s="10">
        <f t="shared" si="1"/>
        <v>7884.4125000000004</v>
      </c>
      <c r="J36" s="10">
        <f t="shared" si="1"/>
        <v>8569.7117500000004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145</v>
      </c>
      <c r="L37" s="9" t="s">
        <v>21</v>
      </c>
      <c r="M37" s="2"/>
    </row>
    <row r="38" spans="1:13" ht="16.5" thickBot="1">
      <c r="A38" s="12">
        <v>1967</v>
      </c>
      <c r="B38" s="12" t="s">
        <v>22</v>
      </c>
      <c r="C38" s="12"/>
      <c r="D38" s="13">
        <f>SUM(C35:L35)</f>
        <v>36122.9</v>
      </c>
      <c r="E38" s="14" t="s">
        <v>18</v>
      </c>
      <c r="F38" s="14"/>
      <c r="G38" s="13">
        <f>D38*1.9835-2</f>
        <v>71647.772150000004</v>
      </c>
      <c r="H38" s="14" t="s">
        <v>23</v>
      </c>
      <c r="I38" s="12" t="s">
        <v>24</v>
      </c>
      <c r="J38" s="12"/>
      <c r="K38" s="15">
        <v>145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110</v>
      </c>
      <c r="G42" s="6">
        <v>230</v>
      </c>
      <c r="H42" s="6">
        <v>653</v>
      </c>
      <c r="I42" s="6">
        <v>28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110</v>
      </c>
      <c r="G43" s="6">
        <v>292</v>
      </c>
      <c r="H43" s="6">
        <v>658</v>
      </c>
      <c r="I43" s="6">
        <v>27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108</v>
      </c>
      <c r="G44" s="6">
        <v>398</v>
      </c>
      <c r="H44" s="6">
        <v>636</v>
      </c>
      <c r="I44" s="6">
        <v>28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107</v>
      </c>
      <c r="G45" s="6">
        <v>498</v>
      </c>
      <c r="H45" s="6">
        <v>625</v>
      </c>
      <c r="I45" s="6">
        <v>20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107</v>
      </c>
      <c r="G46" s="6">
        <v>579</v>
      </c>
      <c r="H46" s="6">
        <v>479</v>
      </c>
      <c r="I46" s="6">
        <v>16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107</v>
      </c>
      <c r="G47" s="6">
        <v>642</v>
      </c>
      <c r="H47" s="6">
        <v>442</v>
      </c>
      <c r="I47" s="6">
        <v>12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109</v>
      </c>
      <c r="G48" s="6">
        <v>658</v>
      </c>
      <c r="H48" s="6">
        <v>387</v>
      </c>
      <c r="I48" s="6">
        <v>12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110</v>
      </c>
      <c r="G49" s="6">
        <v>658</v>
      </c>
      <c r="H49" s="6">
        <v>364</v>
      </c>
      <c r="I49" s="6">
        <v>11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110</v>
      </c>
      <c r="G50" s="6">
        <v>653</v>
      </c>
      <c r="H50" s="6">
        <v>356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113</v>
      </c>
      <c r="G51" s="6">
        <v>640</v>
      </c>
      <c r="H51" s="6">
        <v>358</v>
      </c>
      <c r="I51" s="6">
        <v>27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112</v>
      </c>
      <c r="G52" s="6">
        <v>642</v>
      </c>
      <c r="H52" s="6">
        <v>374</v>
      </c>
      <c r="I52" s="6">
        <v>21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108</v>
      </c>
      <c r="G53" s="6">
        <v>649</v>
      </c>
      <c r="H53" s="6">
        <v>368</v>
      </c>
      <c r="I53" s="6">
        <v>15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108</v>
      </c>
      <c r="G54" s="6">
        <v>653</v>
      </c>
      <c r="H54" s="6">
        <v>284</v>
      </c>
      <c r="I54" s="6">
        <v>19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106</v>
      </c>
      <c r="G55" s="6">
        <v>647</v>
      </c>
      <c r="H55" s="6">
        <v>220</v>
      </c>
      <c r="I55" s="6">
        <v>15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107</v>
      </c>
      <c r="G56" s="6">
        <v>660</v>
      </c>
      <c r="H56" s="6">
        <v>235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112</v>
      </c>
      <c r="G57" s="6">
        <v>667</v>
      </c>
      <c r="H57" s="6">
        <v>227</v>
      </c>
      <c r="I57" s="6">
        <v>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113</v>
      </c>
      <c r="G58" s="6">
        <v>675</v>
      </c>
      <c r="H58" s="6">
        <v>231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34</v>
      </c>
      <c r="F59" s="6">
        <v>110</v>
      </c>
      <c r="G59" s="6">
        <v>673</v>
      </c>
      <c r="H59" s="6">
        <v>229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59</v>
      </c>
      <c r="F60" s="6">
        <v>74</v>
      </c>
      <c r="G60" s="6">
        <v>675</v>
      </c>
      <c r="H60" s="6">
        <v>95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63</v>
      </c>
      <c r="F61" s="6">
        <v>49</v>
      </c>
      <c r="G61" s="6">
        <v>680</v>
      </c>
      <c r="H61" s="6">
        <v>26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64</v>
      </c>
      <c r="F62" s="6">
        <v>48</v>
      </c>
      <c r="G62" s="6">
        <v>678</v>
      </c>
      <c r="H62" s="6">
        <v>28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65</v>
      </c>
      <c r="F63" s="6">
        <v>47</v>
      </c>
      <c r="G63" s="6">
        <v>669</v>
      </c>
      <c r="H63" s="6">
        <v>28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65</v>
      </c>
      <c r="F64" s="6">
        <v>44</v>
      </c>
      <c r="G64" s="6">
        <v>664</v>
      </c>
      <c r="H64" s="6">
        <v>25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65</v>
      </c>
      <c r="F65" s="6">
        <v>47</v>
      </c>
      <c r="G65" s="6">
        <v>669</v>
      </c>
      <c r="H65" s="6">
        <v>30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70</v>
      </c>
      <c r="F66" s="6">
        <v>48</v>
      </c>
      <c r="G66" s="6">
        <v>664</v>
      </c>
      <c r="H66" s="6">
        <v>35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67</v>
      </c>
      <c r="F67" s="6">
        <v>40</v>
      </c>
      <c r="G67" s="6">
        <v>667</v>
      </c>
      <c r="H67" s="6">
        <v>44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68</v>
      </c>
      <c r="F68" s="6">
        <v>80</v>
      </c>
      <c r="G68" s="6">
        <v>673</v>
      </c>
      <c r="H68" s="6">
        <v>48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101</v>
      </c>
      <c r="F69" s="6">
        <v>101</v>
      </c>
      <c r="G69" s="6">
        <v>673</v>
      </c>
      <c r="H69" s="6">
        <v>55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110</v>
      </c>
      <c r="F70" s="6">
        <v>95</v>
      </c>
      <c r="G70" s="6">
        <v>667</v>
      </c>
      <c r="H70" s="6">
        <v>47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103</v>
      </c>
      <c r="F71" s="6">
        <v>95</v>
      </c>
      <c r="G71" s="6">
        <v>662</v>
      </c>
      <c r="H71" s="6">
        <v>27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112</v>
      </c>
      <c r="F72" s="8" t="s">
        <v>17</v>
      </c>
      <c r="G72" s="6">
        <v>662</v>
      </c>
      <c r="H72" s="7">
        <v>25</v>
      </c>
      <c r="I72" s="8" t="s">
        <v>17</v>
      </c>
      <c r="J72" s="7"/>
      <c r="K72" s="8" t="s">
        <v>17</v>
      </c>
      <c r="L72" s="7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1046</v>
      </c>
      <c r="F73" s="9">
        <f t="shared" si="2"/>
        <v>2735</v>
      </c>
      <c r="G73" s="9">
        <f t="shared" si="2"/>
        <v>19217</v>
      </c>
      <c r="H73" s="9">
        <f t="shared" si="2"/>
        <v>7639</v>
      </c>
      <c r="I73" s="9">
        <f t="shared" si="2"/>
        <v>272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2074.741</v>
      </c>
      <c r="F74" s="10">
        <f t="shared" si="3"/>
        <v>5424.8725000000004</v>
      </c>
      <c r="G74" s="10">
        <f t="shared" si="3"/>
        <v>38116.919500000004</v>
      </c>
      <c r="H74" s="10">
        <f t="shared" si="3"/>
        <v>15151.9565</v>
      </c>
      <c r="I74" s="10">
        <f t="shared" si="3"/>
        <v>539.51200000000006</v>
      </c>
      <c r="J74" s="10">
        <f t="shared" si="3"/>
        <v>0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122</v>
      </c>
      <c r="L75" s="9" t="s">
        <v>21</v>
      </c>
      <c r="M75" s="2"/>
    </row>
    <row r="76" spans="1:13" ht="16.5" thickBot="1">
      <c r="A76" s="12">
        <v>1968</v>
      </c>
      <c r="B76" s="12" t="s">
        <v>22</v>
      </c>
      <c r="C76" s="12"/>
      <c r="D76" s="13">
        <f>SUM(C73:L73)</f>
        <v>30909</v>
      </c>
      <c r="E76" s="14" t="s">
        <v>18</v>
      </c>
      <c r="F76" s="14"/>
      <c r="G76" s="13">
        <f>D76*1.9835-1</f>
        <v>61307.001499999998</v>
      </c>
      <c r="H76" s="14" t="s">
        <v>23</v>
      </c>
      <c r="I76" s="12" t="s">
        <v>24</v>
      </c>
      <c r="J76" s="12"/>
      <c r="K76" s="15">
        <v>122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>
        <v>63</v>
      </c>
      <c r="G80" s="6">
        <v>172</v>
      </c>
      <c r="H80" s="6">
        <v>251</v>
      </c>
      <c r="I80" s="6">
        <v>131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67</v>
      </c>
      <c r="G81" s="6">
        <v>237</v>
      </c>
      <c r="H81" s="6">
        <v>247</v>
      </c>
      <c r="I81" s="6">
        <v>95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71</v>
      </c>
      <c r="G82" s="6">
        <v>265</v>
      </c>
      <c r="H82" s="6">
        <v>245</v>
      </c>
      <c r="I82" s="6">
        <v>60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112</v>
      </c>
      <c r="G83" s="6">
        <v>262</v>
      </c>
      <c r="H83" s="6">
        <v>245</v>
      </c>
      <c r="I83" s="6">
        <v>46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167</v>
      </c>
      <c r="G84" s="6">
        <v>280</v>
      </c>
      <c r="H84" s="6">
        <v>245</v>
      </c>
      <c r="I84" s="6">
        <v>39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167</v>
      </c>
      <c r="G85" s="6">
        <v>289</v>
      </c>
      <c r="H85" s="6">
        <v>242</v>
      </c>
      <c r="I85" s="6">
        <v>43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167</v>
      </c>
      <c r="G86" s="6">
        <v>353</v>
      </c>
      <c r="H86" s="6">
        <v>242</v>
      </c>
      <c r="I86" s="6">
        <v>36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166</v>
      </c>
      <c r="G87" s="6">
        <v>396</v>
      </c>
      <c r="H87" s="6">
        <v>211</v>
      </c>
      <c r="I87" s="6">
        <v>38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164</v>
      </c>
      <c r="G88" s="6">
        <v>408</v>
      </c>
      <c r="H88" s="6">
        <v>203</v>
      </c>
      <c r="I88" s="6">
        <v>38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171</v>
      </c>
      <c r="G89" s="6">
        <v>410</v>
      </c>
      <c r="H89" s="6">
        <v>203</v>
      </c>
      <c r="I89" s="6">
        <v>40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173</v>
      </c>
      <c r="G90" s="6">
        <v>340</v>
      </c>
      <c r="H90" s="6">
        <v>201</v>
      </c>
      <c r="I90" s="6">
        <v>37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174</v>
      </c>
      <c r="G91" s="6">
        <v>310</v>
      </c>
      <c r="H91" s="6">
        <v>238</v>
      </c>
      <c r="I91" s="6">
        <v>37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131</v>
      </c>
      <c r="G92" s="6">
        <v>310</v>
      </c>
      <c r="H92" s="6">
        <v>249</v>
      </c>
      <c r="I92" s="6">
        <v>21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107</v>
      </c>
      <c r="G93" s="6">
        <v>312</v>
      </c>
      <c r="H93" s="6">
        <v>347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106</v>
      </c>
      <c r="G94" s="6">
        <v>303</v>
      </c>
      <c r="H94" s="6">
        <v>450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107</v>
      </c>
      <c r="G95" s="6">
        <v>325</v>
      </c>
      <c r="H95" s="6">
        <v>528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109</v>
      </c>
      <c r="G96" s="6">
        <v>362</v>
      </c>
      <c r="H96" s="6">
        <v>557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108</v>
      </c>
      <c r="G97" s="6">
        <v>412</v>
      </c>
      <c r="H97" s="6">
        <v>554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108</v>
      </c>
      <c r="G98" s="6">
        <v>454</v>
      </c>
      <c r="H98" s="6">
        <v>552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103</v>
      </c>
      <c r="G99" s="6">
        <v>438</v>
      </c>
      <c r="H99" s="6">
        <v>503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95</v>
      </c>
      <c r="G100" s="6">
        <v>432</v>
      </c>
      <c r="H100" s="6">
        <v>460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106</v>
      </c>
      <c r="G101" s="6">
        <v>440</v>
      </c>
      <c r="H101" s="6">
        <v>414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103</v>
      </c>
      <c r="G102" s="6">
        <v>446</v>
      </c>
      <c r="H102" s="6">
        <v>430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0.24</v>
      </c>
      <c r="F103" s="6">
        <v>103</v>
      </c>
      <c r="G103" s="6">
        <v>341</v>
      </c>
      <c r="H103" s="6">
        <v>468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5.0999999999999996</v>
      </c>
      <c r="F104" s="6">
        <v>103</v>
      </c>
      <c r="G104" s="6">
        <v>227</v>
      </c>
      <c r="H104" s="6">
        <v>476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5.9</v>
      </c>
      <c r="F105" s="6">
        <v>103</v>
      </c>
      <c r="G105" s="6">
        <v>195</v>
      </c>
      <c r="H105" s="6">
        <v>478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7.4</v>
      </c>
      <c r="F106" s="6">
        <v>107</v>
      </c>
      <c r="G106" s="6">
        <v>188</v>
      </c>
      <c r="H106" s="6">
        <v>381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28</v>
      </c>
      <c r="F107" s="6">
        <v>103</v>
      </c>
      <c r="G107" s="6">
        <v>187</v>
      </c>
      <c r="H107" s="6">
        <v>287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80</v>
      </c>
      <c r="F108" s="6">
        <v>107</v>
      </c>
      <c r="G108" s="6">
        <v>187</v>
      </c>
      <c r="H108" s="6">
        <v>196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61</v>
      </c>
      <c r="F109" s="6">
        <v>134</v>
      </c>
      <c r="G109" s="6">
        <v>187</v>
      </c>
      <c r="H109" s="6">
        <v>132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69</v>
      </c>
      <c r="F110" s="8" t="s">
        <v>17</v>
      </c>
      <c r="G110" s="6">
        <v>245</v>
      </c>
      <c r="H110" s="7">
        <v>143</v>
      </c>
      <c r="I110" s="8" t="s">
        <v>17</v>
      </c>
      <c r="J110" s="7"/>
      <c r="K110" s="8" t="s">
        <v>17</v>
      </c>
      <c r="L110" s="7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256.64</v>
      </c>
      <c r="F111" s="9">
        <f t="shared" si="4"/>
        <v>3605</v>
      </c>
      <c r="G111" s="9">
        <f t="shared" si="4"/>
        <v>9713</v>
      </c>
      <c r="H111" s="9">
        <f t="shared" si="4"/>
        <v>10378</v>
      </c>
      <c r="I111" s="9">
        <f t="shared" si="4"/>
        <v>661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509.04543999999999</v>
      </c>
      <c r="F112" s="10">
        <f t="shared" si="5"/>
        <v>7150.5174999999999</v>
      </c>
      <c r="G112" s="10">
        <f t="shared" si="5"/>
        <v>19265.735499999999</v>
      </c>
      <c r="H112" s="10">
        <f t="shared" si="5"/>
        <v>20584.762999999999</v>
      </c>
      <c r="I112" s="10">
        <f t="shared" si="5"/>
        <v>1311.0934999999999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113</v>
      </c>
      <c r="L113" s="9" t="s">
        <v>21</v>
      </c>
      <c r="M113" s="2"/>
    </row>
    <row r="114" spans="1:13" ht="16.5" thickBot="1">
      <c r="A114" s="12">
        <v>1969</v>
      </c>
      <c r="B114" s="12" t="s">
        <v>22</v>
      </c>
      <c r="C114" s="12"/>
      <c r="D114" s="13">
        <f>SUM(C111:L111)</f>
        <v>24613.64</v>
      </c>
      <c r="E114" s="14" t="s">
        <v>18</v>
      </c>
      <c r="F114" s="14"/>
      <c r="G114" s="13">
        <f>D114*1.9835-2</f>
        <v>48819.15494</v>
      </c>
      <c r="H114" s="14" t="s">
        <v>23</v>
      </c>
      <c r="I114" s="12" t="s">
        <v>24</v>
      </c>
      <c r="J114" s="12"/>
      <c r="K114" s="15">
        <v>113</v>
      </c>
      <c r="L114" s="12" t="s">
        <v>21</v>
      </c>
      <c r="M114" s="2"/>
    </row>
  </sheetData>
  <phoneticPr fontId="0" type="noConversion"/>
  <pageMargins left="1" right="0.191" top="0.5" bottom="0" header="0.5" footer="0.5"/>
  <pageSetup scale="60" orientation="portrait" r:id="rId1"/>
  <headerFooter alignWithMargins="0"/>
  <rowBreaks count="1" manualBreakCount="1">
    <brk id="38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1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196</v>
      </c>
      <c r="G4" s="6">
        <v>360</v>
      </c>
      <c r="H4" s="6">
        <v>647</v>
      </c>
      <c r="I4" s="6">
        <v>124</v>
      </c>
      <c r="J4" s="6">
        <v>37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150</v>
      </c>
      <c r="G5" s="6">
        <v>438</v>
      </c>
      <c r="H5" s="6">
        <v>649</v>
      </c>
      <c r="I5" s="6">
        <v>122</v>
      </c>
      <c r="J5" s="6">
        <v>30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138</v>
      </c>
      <c r="G6" s="6">
        <v>530</v>
      </c>
      <c r="H6" s="6">
        <v>647</v>
      </c>
      <c r="I6" s="6">
        <v>124</v>
      </c>
      <c r="J6" s="6">
        <v>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121</v>
      </c>
      <c r="G7" s="6">
        <v>579</v>
      </c>
      <c r="H7" s="6">
        <v>653</v>
      </c>
      <c r="I7" s="6">
        <v>122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110</v>
      </c>
      <c r="G8" s="6">
        <v>605</v>
      </c>
      <c r="H8" s="6">
        <v>653</v>
      </c>
      <c r="I8" s="6">
        <v>122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109</v>
      </c>
      <c r="G9" s="6">
        <v>605</v>
      </c>
      <c r="H9" s="6">
        <v>653</v>
      </c>
      <c r="I9" s="6">
        <v>121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108</v>
      </c>
      <c r="G10" s="6">
        <v>616</v>
      </c>
      <c r="H10" s="6">
        <v>653</v>
      </c>
      <c r="I10" s="6">
        <v>108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107</v>
      </c>
      <c r="G11" s="6">
        <v>623</v>
      </c>
      <c r="H11" s="6">
        <v>653</v>
      </c>
      <c r="I11" s="6">
        <v>75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>
        <v>3</v>
      </c>
      <c r="F12" s="6">
        <v>107</v>
      </c>
      <c r="G12" s="6">
        <v>623</v>
      </c>
      <c r="H12" s="6">
        <v>656</v>
      </c>
      <c r="I12" s="6">
        <v>74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>
        <v>90</v>
      </c>
      <c r="F13" s="6">
        <v>102</v>
      </c>
      <c r="G13" s="6">
        <v>618</v>
      </c>
      <c r="H13" s="6">
        <v>664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>
        <v>110</v>
      </c>
      <c r="F14" s="6">
        <v>97</v>
      </c>
      <c r="G14" s="6">
        <v>634</v>
      </c>
      <c r="H14" s="6">
        <v>669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148</v>
      </c>
      <c r="F15" s="6">
        <v>98</v>
      </c>
      <c r="G15" s="6">
        <v>649</v>
      </c>
      <c r="H15" s="6">
        <v>675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226</v>
      </c>
      <c r="F16" s="6">
        <v>96</v>
      </c>
      <c r="G16" s="6">
        <v>656</v>
      </c>
      <c r="H16" s="6">
        <v>671</v>
      </c>
      <c r="I16" s="6">
        <v>57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256</v>
      </c>
      <c r="F17" s="6">
        <v>97</v>
      </c>
      <c r="G17" s="6">
        <v>660</v>
      </c>
      <c r="H17" s="6">
        <v>669</v>
      </c>
      <c r="I17" s="6">
        <v>65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298</v>
      </c>
      <c r="F18" s="6">
        <v>95</v>
      </c>
      <c r="G18" s="6">
        <v>660</v>
      </c>
      <c r="H18" s="6">
        <v>669</v>
      </c>
      <c r="I18" s="6">
        <v>75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356</v>
      </c>
      <c r="F19" s="6">
        <v>81</v>
      </c>
      <c r="G19" s="6">
        <v>656</v>
      </c>
      <c r="H19" s="6">
        <v>669</v>
      </c>
      <c r="I19" s="6">
        <v>76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382</v>
      </c>
      <c r="F20" s="6">
        <v>68</v>
      </c>
      <c r="G20" s="6">
        <v>653</v>
      </c>
      <c r="H20" s="6">
        <v>667</v>
      </c>
      <c r="I20" s="6">
        <v>77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380</v>
      </c>
      <c r="F21" s="6">
        <v>67</v>
      </c>
      <c r="G21" s="6">
        <v>645</v>
      </c>
      <c r="H21" s="6">
        <v>671</v>
      </c>
      <c r="I21" s="6">
        <v>142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422</v>
      </c>
      <c r="F22" s="6">
        <v>66</v>
      </c>
      <c r="G22" s="6">
        <v>638</v>
      </c>
      <c r="H22" s="6">
        <v>671</v>
      </c>
      <c r="I22" s="6">
        <v>179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452</v>
      </c>
      <c r="F23" s="6">
        <v>68</v>
      </c>
      <c r="G23" s="6">
        <v>640</v>
      </c>
      <c r="H23" s="6">
        <v>673</v>
      </c>
      <c r="I23" s="6">
        <v>176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454</v>
      </c>
      <c r="F24" s="6">
        <v>66</v>
      </c>
      <c r="G24" s="6">
        <v>645</v>
      </c>
      <c r="H24" s="6">
        <v>673</v>
      </c>
      <c r="I24" s="6">
        <v>113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458</v>
      </c>
      <c r="F25" s="6">
        <v>66</v>
      </c>
      <c r="G25" s="6">
        <v>645</v>
      </c>
      <c r="H25" s="6">
        <v>653</v>
      </c>
      <c r="I25" s="6">
        <v>98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472</v>
      </c>
      <c r="F26" s="6">
        <v>66</v>
      </c>
      <c r="G26" s="6">
        <v>651</v>
      </c>
      <c r="H26" s="6">
        <v>590</v>
      </c>
      <c r="I26" s="6">
        <v>97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468</v>
      </c>
      <c r="F27" s="6">
        <v>66</v>
      </c>
      <c r="G27" s="6">
        <v>658</v>
      </c>
      <c r="H27" s="6">
        <v>572</v>
      </c>
      <c r="I27" s="6">
        <v>116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466</v>
      </c>
      <c r="F28" s="6">
        <v>75</v>
      </c>
      <c r="G28" s="6">
        <v>660</v>
      </c>
      <c r="H28" s="6">
        <v>522</v>
      </c>
      <c r="I28" s="6">
        <v>120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464</v>
      </c>
      <c r="F29" s="6">
        <v>83</v>
      </c>
      <c r="G29" s="6">
        <v>662</v>
      </c>
      <c r="H29" s="6">
        <v>389</v>
      </c>
      <c r="I29" s="6">
        <v>108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422</v>
      </c>
      <c r="F30" s="6">
        <v>100</v>
      </c>
      <c r="G30" s="6">
        <v>662</v>
      </c>
      <c r="H30" s="6">
        <v>251</v>
      </c>
      <c r="I30" s="6">
        <v>92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327</v>
      </c>
      <c r="F31" s="6">
        <v>112</v>
      </c>
      <c r="G31" s="6">
        <v>660</v>
      </c>
      <c r="H31" s="6">
        <v>204</v>
      </c>
      <c r="I31" s="6">
        <v>62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242</v>
      </c>
      <c r="F32" s="6">
        <v>182</v>
      </c>
      <c r="G32" s="6">
        <v>656</v>
      </c>
      <c r="H32" s="6">
        <v>150</v>
      </c>
      <c r="I32" s="6">
        <v>37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198</v>
      </c>
      <c r="F33" s="6">
        <v>273</v>
      </c>
      <c r="G33" s="6">
        <v>653</v>
      </c>
      <c r="H33" s="6">
        <v>115</v>
      </c>
      <c r="I33" s="6">
        <v>36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198</v>
      </c>
      <c r="F34" s="8" t="s">
        <v>17</v>
      </c>
      <c r="G34" s="6">
        <v>649</v>
      </c>
      <c r="H34" s="7">
        <v>121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7292</v>
      </c>
      <c r="F35" s="9">
        <f t="shared" si="0"/>
        <v>3170</v>
      </c>
      <c r="G35" s="9">
        <f t="shared" si="0"/>
        <v>19289</v>
      </c>
      <c r="H35" s="9">
        <f t="shared" si="0"/>
        <v>17472</v>
      </c>
      <c r="I35" s="9">
        <f t="shared" si="0"/>
        <v>2905</v>
      </c>
      <c r="J35" s="9">
        <f t="shared" si="0"/>
        <v>69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14463.682000000001</v>
      </c>
      <c r="F36" s="10">
        <f t="shared" si="1"/>
        <v>6287.6949999999997</v>
      </c>
      <c r="G36" s="10">
        <f t="shared" si="1"/>
        <v>38259.731500000002</v>
      </c>
      <c r="H36" s="10">
        <f t="shared" si="1"/>
        <v>34655.712</v>
      </c>
      <c r="I36" s="10">
        <f t="shared" si="1"/>
        <v>5762.0675000000001</v>
      </c>
      <c r="J36" s="10">
        <f t="shared" si="1"/>
        <v>136.86150000000001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148</v>
      </c>
      <c r="L37" s="9" t="s">
        <v>21</v>
      </c>
      <c r="M37" s="2"/>
    </row>
    <row r="38" spans="1:13" ht="16.5" thickBot="1">
      <c r="A38" s="12">
        <v>1970</v>
      </c>
      <c r="B38" s="12" t="s">
        <v>22</v>
      </c>
      <c r="C38" s="12"/>
      <c r="D38" s="13">
        <f>SUM(C35:L35)</f>
        <v>50197</v>
      </c>
      <c r="E38" s="14" t="s">
        <v>18</v>
      </c>
      <c r="F38" s="14"/>
      <c r="G38" s="13">
        <f>D38*1.9835-2</f>
        <v>99563.749500000005</v>
      </c>
      <c r="H38" s="14" t="s">
        <v>23</v>
      </c>
      <c r="I38" s="12" t="s">
        <v>24</v>
      </c>
      <c r="J38" s="12"/>
      <c r="K38" s="15">
        <v>148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>
        <v>43</v>
      </c>
      <c r="G42" s="6">
        <v>394</v>
      </c>
      <c r="H42" s="6">
        <v>468</v>
      </c>
      <c r="I42" s="6">
        <v>326</v>
      </c>
      <c r="J42" s="6">
        <v>56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55</v>
      </c>
      <c r="G43" s="6">
        <v>428</v>
      </c>
      <c r="H43" s="6">
        <v>422</v>
      </c>
      <c r="I43" s="6">
        <v>312</v>
      </c>
      <c r="J43" s="6">
        <v>62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56</v>
      </c>
      <c r="G44" s="6">
        <v>430</v>
      </c>
      <c r="H44" s="6">
        <v>386</v>
      </c>
      <c r="I44" s="6">
        <v>283</v>
      </c>
      <c r="J44" s="6">
        <v>61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53</v>
      </c>
      <c r="G45" s="6">
        <v>436</v>
      </c>
      <c r="H45" s="6">
        <v>386</v>
      </c>
      <c r="I45" s="6">
        <v>226</v>
      </c>
      <c r="J45" s="6">
        <v>58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57</v>
      </c>
      <c r="G46" s="6">
        <v>440</v>
      </c>
      <c r="H46" s="6">
        <v>386</v>
      </c>
      <c r="I46" s="6">
        <v>195</v>
      </c>
      <c r="J46" s="6">
        <v>58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50</v>
      </c>
      <c r="G47" s="6">
        <v>440</v>
      </c>
      <c r="H47" s="6">
        <v>392</v>
      </c>
      <c r="I47" s="6">
        <v>200</v>
      </c>
      <c r="J47" s="6">
        <v>56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59</v>
      </c>
      <c r="G48" s="6">
        <v>444</v>
      </c>
      <c r="H48" s="6">
        <v>420</v>
      </c>
      <c r="I48" s="6">
        <v>192</v>
      </c>
      <c r="J48" s="6">
        <v>55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62</v>
      </c>
      <c r="G49" s="6">
        <v>440</v>
      </c>
      <c r="H49" s="6">
        <v>426</v>
      </c>
      <c r="I49" s="6">
        <v>161</v>
      </c>
      <c r="J49" s="6">
        <v>55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62</v>
      </c>
      <c r="G50" s="6">
        <v>430</v>
      </c>
      <c r="H50" s="6">
        <v>426</v>
      </c>
      <c r="I50" s="6">
        <v>116</v>
      </c>
      <c r="J50" s="6">
        <v>52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65</v>
      </c>
      <c r="G51" s="6">
        <v>430</v>
      </c>
      <c r="H51" s="6">
        <v>428</v>
      </c>
      <c r="I51" s="6">
        <v>120</v>
      </c>
      <c r="J51" s="6">
        <v>52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66</v>
      </c>
      <c r="G52" s="6">
        <v>432</v>
      </c>
      <c r="H52" s="6">
        <v>402</v>
      </c>
      <c r="I52" s="6">
        <v>106</v>
      </c>
      <c r="J52" s="6">
        <v>56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66</v>
      </c>
      <c r="G53" s="6">
        <v>468</v>
      </c>
      <c r="H53" s="6">
        <v>378</v>
      </c>
      <c r="I53" s="6">
        <v>88</v>
      </c>
      <c r="J53" s="6">
        <v>56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76</v>
      </c>
      <c r="G54" s="6">
        <v>494</v>
      </c>
      <c r="H54" s="6">
        <v>374</v>
      </c>
      <c r="I54" s="6">
        <v>82</v>
      </c>
      <c r="J54" s="6">
        <v>55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95</v>
      </c>
      <c r="G55" s="6">
        <v>460</v>
      </c>
      <c r="H55" s="6">
        <v>366</v>
      </c>
      <c r="I55" s="6">
        <v>73</v>
      </c>
      <c r="J55" s="6">
        <v>54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71</v>
      </c>
      <c r="G56" s="6">
        <v>432</v>
      </c>
      <c r="H56" s="6">
        <v>366</v>
      </c>
      <c r="I56" s="6">
        <v>65</v>
      </c>
      <c r="J56" s="6">
        <v>56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66</v>
      </c>
      <c r="G57" s="6">
        <v>406</v>
      </c>
      <c r="H57" s="6">
        <v>366</v>
      </c>
      <c r="I57" s="6">
        <v>64</v>
      </c>
      <c r="J57" s="6">
        <v>58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65</v>
      </c>
      <c r="G58" s="6">
        <v>392</v>
      </c>
      <c r="H58" s="6">
        <v>364</v>
      </c>
      <c r="I58" s="6">
        <v>65</v>
      </c>
      <c r="J58" s="6">
        <v>60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63</v>
      </c>
      <c r="G59" s="6">
        <v>406</v>
      </c>
      <c r="H59" s="6">
        <v>416</v>
      </c>
      <c r="I59" s="6">
        <v>71</v>
      </c>
      <c r="J59" s="6">
        <v>66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62</v>
      </c>
      <c r="G60" s="6">
        <v>446</v>
      </c>
      <c r="H60" s="6">
        <v>432</v>
      </c>
      <c r="I60" s="6">
        <v>75</v>
      </c>
      <c r="J60" s="6">
        <v>68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62</v>
      </c>
      <c r="G61" s="6">
        <v>490</v>
      </c>
      <c r="H61" s="6">
        <v>404</v>
      </c>
      <c r="I61" s="6">
        <v>74</v>
      </c>
      <c r="J61" s="6">
        <v>68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60</v>
      </c>
      <c r="G62" s="6">
        <v>484</v>
      </c>
      <c r="H62" s="6">
        <v>398</v>
      </c>
      <c r="I62" s="6">
        <v>70</v>
      </c>
      <c r="J62" s="6">
        <v>68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63</v>
      </c>
      <c r="G63" s="6">
        <v>472</v>
      </c>
      <c r="H63" s="6">
        <v>406</v>
      </c>
      <c r="I63" s="6">
        <v>67</v>
      </c>
      <c r="J63" s="6">
        <v>80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62</v>
      </c>
      <c r="G64" s="6">
        <v>506</v>
      </c>
      <c r="H64" s="6">
        <v>402</v>
      </c>
      <c r="I64" s="6">
        <v>69</v>
      </c>
      <c r="J64" s="6">
        <v>77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64</v>
      </c>
      <c r="G65" s="6">
        <v>524</v>
      </c>
      <c r="H65" s="6">
        <v>398</v>
      </c>
      <c r="I65" s="6">
        <v>71</v>
      </c>
      <c r="J65" s="6">
        <v>75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61</v>
      </c>
      <c r="G66" s="6">
        <v>530</v>
      </c>
      <c r="H66" s="6">
        <v>396</v>
      </c>
      <c r="I66" s="6">
        <v>76</v>
      </c>
      <c r="J66" s="6">
        <v>68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71</v>
      </c>
      <c r="G67" s="6">
        <v>534</v>
      </c>
      <c r="H67" s="6">
        <v>406</v>
      </c>
      <c r="I67" s="6">
        <v>76</v>
      </c>
      <c r="J67" s="6">
        <v>54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109</v>
      </c>
      <c r="G68" s="6">
        <v>542</v>
      </c>
      <c r="H68" s="6">
        <v>380</v>
      </c>
      <c r="I68" s="6">
        <v>73</v>
      </c>
      <c r="J68" s="6">
        <v>34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160</v>
      </c>
      <c r="G69" s="6">
        <v>542</v>
      </c>
      <c r="H69" s="6">
        <v>360</v>
      </c>
      <c r="I69" s="6">
        <v>66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26</v>
      </c>
      <c r="F70" s="6">
        <v>220</v>
      </c>
      <c r="G70" s="6">
        <v>542</v>
      </c>
      <c r="H70" s="6">
        <v>362</v>
      </c>
      <c r="I70" s="6">
        <v>60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43</v>
      </c>
      <c r="F71" s="6">
        <v>280</v>
      </c>
      <c r="G71" s="6">
        <v>502</v>
      </c>
      <c r="H71" s="6">
        <v>368</v>
      </c>
      <c r="I71" s="6">
        <v>58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17</v>
      </c>
      <c r="E72" s="7">
        <v>43</v>
      </c>
      <c r="F72" s="8" t="s">
        <v>17</v>
      </c>
      <c r="G72" s="6">
        <v>466</v>
      </c>
      <c r="H72" s="7">
        <v>344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0</v>
      </c>
      <c r="D73" s="9">
        <f t="shared" si="2"/>
        <v>0</v>
      </c>
      <c r="E73" s="9">
        <f t="shared" si="2"/>
        <v>112</v>
      </c>
      <c r="F73" s="9">
        <f t="shared" si="2"/>
        <v>2404</v>
      </c>
      <c r="G73" s="9">
        <f t="shared" si="2"/>
        <v>14382</v>
      </c>
      <c r="H73" s="9">
        <f t="shared" si="2"/>
        <v>12228</v>
      </c>
      <c r="I73" s="9">
        <f t="shared" si="2"/>
        <v>3580</v>
      </c>
      <c r="J73" s="9">
        <f t="shared" si="2"/>
        <v>1618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 t="shared" ref="C74:L74" si="3">C73*1.9835</f>
        <v>0</v>
      </c>
      <c r="D74" s="10">
        <f t="shared" si="3"/>
        <v>0</v>
      </c>
      <c r="E74" s="10">
        <f t="shared" si="3"/>
        <v>222.15200000000002</v>
      </c>
      <c r="F74" s="10">
        <f t="shared" si="3"/>
        <v>4768.3339999999998</v>
      </c>
      <c r="G74" s="10">
        <f t="shared" si="3"/>
        <v>28526.697</v>
      </c>
      <c r="H74" s="10">
        <f t="shared" si="3"/>
        <v>24254.238000000001</v>
      </c>
      <c r="I74" s="10">
        <f t="shared" si="3"/>
        <v>7100.93</v>
      </c>
      <c r="J74" s="10">
        <f t="shared" si="3"/>
        <v>3209.3029999999999</v>
      </c>
      <c r="K74" s="10">
        <f t="shared" si="3"/>
        <v>0</v>
      </c>
      <c r="L74" s="10">
        <f t="shared" si="3"/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152</v>
      </c>
      <c r="L75" s="9" t="s">
        <v>21</v>
      </c>
      <c r="M75" s="2"/>
    </row>
    <row r="76" spans="1:13" ht="16.5" thickBot="1">
      <c r="A76" s="12">
        <v>1971</v>
      </c>
      <c r="B76" s="12" t="s">
        <v>22</v>
      </c>
      <c r="C76" s="12"/>
      <c r="D76" s="13">
        <f>SUM(C73:L73)</f>
        <v>34324</v>
      </c>
      <c r="E76" s="14" t="s">
        <v>18</v>
      </c>
      <c r="F76" s="14"/>
      <c r="G76" s="13">
        <f>D76*1.9835-2</f>
        <v>68079.653999999995</v>
      </c>
      <c r="H76" s="14" t="s">
        <v>23</v>
      </c>
      <c r="I76" s="12" t="s">
        <v>24</v>
      </c>
      <c r="J76" s="12"/>
      <c r="K76" s="15">
        <v>152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97</v>
      </c>
      <c r="G80" s="6">
        <v>124</v>
      </c>
      <c r="H80" s="6">
        <v>149</v>
      </c>
      <c r="I80" s="6">
        <v>48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92</v>
      </c>
      <c r="G81" s="6">
        <v>153</v>
      </c>
      <c r="H81" s="6">
        <v>127</v>
      </c>
      <c r="I81" s="6">
        <v>42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86</v>
      </c>
      <c r="G82" s="6">
        <v>165</v>
      </c>
      <c r="H82" s="6">
        <v>100</v>
      </c>
      <c r="I82" s="6">
        <v>42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83</v>
      </c>
      <c r="G83" s="6">
        <v>265</v>
      </c>
      <c r="H83" s="6">
        <v>90</v>
      </c>
      <c r="I83" s="6">
        <v>42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>
        <v>20</v>
      </c>
      <c r="F84" s="6">
        <v>77</v>
      </c>
      <c r="G84" s="6">
        <v>328</v>
      </c>
      <c r="H84" s="6">
        <v>91</v>
      </c>
      <c r="I84" s="6">
        <v>41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66</v>
      </c>
      <c r="F85" s="6">
        <v>70</v>
      </c>
      <c r="G85" s="6">
        <v>384</v>
      </c>
      <c r="H85" s="6">
        <v>90</v>
      </c>
      <c r="I85" s="6">
        <v>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66</v>
      </c>
      <c r="F86" s="6">
        <v>68</v>
      </c>
      <c r="G86" s="6">
        <v>444</v>
      </c>
      <c r="H86" s="6">
        <v>71</v>
      </c>
      <c r="I86" s="6">
        <v>20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76</v>
      </c>
      <c r="F87" s="6">
        <v>66</v>
      </c>
      <c r="G87" s="6">
        <v>516</v>
      </c>
      <c r="H87" s="6">
        <v>59</v>
      </c>
      <c r="I87" s="6">
        <v>34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52</v>
      </c>
      <c r="F88" s="6">
        <v>65</v>
      </c>
      <c r="G88" s="6">
        <v>540</v>
      </c>
      <c r="H88" s="6">
        <v>58</v>
      </c>
      <c r="I88" s="6">
        <v>43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52</v>
      </c>
      <c r="F89" s="6">
        <v>58</v>
      </c>
      <c r="G89" s="6">
        <v>538</v>
      </c>
      <c r="H89" s="6">
        <v>58</v>
      </c>
      <c r="I89" s="6">
        <v>34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60</v>
      </c>
      <c r="F90" s="6">
        <v>58</v>
      </c>
      <c r="G90" s="6">
        <v>540</v>
      </c>
      <c r="H90" s="6">
        <v>59</v>
      </c>
      <c r="I90" s="6">
        <v>7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71</v>
      </c>
      <c r="F91" s="6">
        <v>72</v>
      </c>
      <c r="G91" s="6">
        <v>536</v>
      </c>
      <c r="H91" s="6">
        <v>58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69</v>
      </c>
      <c r="F92" s="6">
        <v>115</v>
      </c>
      <c r="G92" s="6">
        <v>460</v>
      </c>
      <c r="H92" s="6">
        <v>57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66</v>
      </c>
      <c r="F93" s="6">
        <v>138</v>
      </c>
      <c r="G93" s="6">
        <v>502</v>
      </c>
      <c r="H93" s="6">
        <v>75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77</v>
      </c>
      <c r="F94" s="6">
        <v>121</v>
      </c>
      <c r="G94" s="6">
        <v>520</v>
      </c>
      <c r="H94" s="6">
        <v>107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76</v>
      </c>
      <c r="F95" s="6">
        <v>90</v>
      </c>
      <c r="G95" s="6">
        <v>512</v>
      </c>
      <c r="H95" s="6">
        <v>120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64</v>
      </c>
      <c r="F96" s="6">
        <v>77</v>
      </c>
      <c r="G96" s="6">
        <v>516</v>
      </c>
      <c r="H96" s="6">
        <v>164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66</v>
      </c>
      <c r="F97" s="6">
        <v>77</v>
      </c>
      <c r="G97" s="6">
        <v>522</v>
      </c>
      <c r="H97" s="6">
        <v>233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64</v>
      </c>
      <c r="F98" s="6">
        <v>103</v>
      </c>
      <c r="G98" s="6">
        <v>526</v>
      </c>
      <c r="H98" s="6">
        <v>287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61</v>
      </c>
      <c r="F99" s="6">
        <v>133</v>
      </c>
      <c r="G99" s="6">
        <v>522</v>
      </c>
      <c r="H99" s="6">
        <v>332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55</v>
      </c>
      <c r="F100" s="6">
        <v>139</v>
      </c>
      <c r="G100" s="6">
        <v>512</v>
      </c>
      <c r="H100" s="6">
        <v>382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53</v>
      </c>
      <c r="F101" s="6">
        <v>167</v>
      </c>
      <c r="G101" s="6">
        <v>484</v>
      </c>
      <c r="H101" s="6">
        <v>402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63</v>
      </c>
      <c r="F102" s="6">
        <v>167</v>
      </c>
      <c r="G102" s="6">
        <v>482</v>
      </c>
      <c r="H102" s="6">
        <v>400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68</v>
      </c>
      <c r="F103" s="6">
        <v>136</v>
      </c>
      <c r="G103" s="6">
        <v>486</v>
      </c>
      <c r="H103" s="6">
        <v>386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110</v>
      </c>
      <c r="F104" s="6">
        <v>126</v>
      </c>
      <c r="G104" s="6">
        <v>472</v>
      </c>
      <c r="H104" s="6">
        <v>324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110</v>
      </c>
      <c r="F105" s="6">
        <v>100</v>
      </c>
      <c r="G105" s="6">
        <v>446</v>
      </c>
      <c r="H105" s="6">
        <v>217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118</v>
      </c>
      <c r="F106" s="6">
        <v>101</v>
      </c>
      <c r="G106" s="6">
        <v>432</v>
      </c>
      <c r="H106" s="6">
        <v>176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118</v>
      </c>
      <c r="F107" s="6">
        <v>118</v>
      </c>
      <c r="G107" s="6">
        <v>396</v>
      </c>
      <c r="H107" s="6">
        <v>125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114</v>
      </c>
      <c r="F108" s="6">
        <v>122</v>
      </c>
      <c r="G108" s="6">
        <v>303</v>
      </c>
      <c r="H108" s="6">
        <v>88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114</v>
      </c>
      <c r="F109" s="6">
        <v>115</v>
      </c>
      <c r="G109" s="6">
        <v>220</v>
      </c>
      <c r="H109" s="6">
        <v>75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>
        <v>106</v>
      </c>
      <c r="F110" s="8" t="s">
        <v>17</v>
      </c>
      <c r="G110" s="6">
        <v>164</v>
      </c>
      <c r="H110" s="7">
        <v>57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0</v>
      </c>
      <c r="D111" s="9">
        <f t="shared" si="4"/>
        <v>0</v>
      </c>
      <c r="E111" s="9">
        <f t="shared" si="4"/>
        <v>2035</v>
      </c>
      <c r="F111" s="9">
        <f t="shared" si="4"/>
        <v>3037</v>
      </c>
      <c r="G111" s="9">
        <f t="shared" si="4"/>
        <v>13010</v>
      </c>
      <c r="H111" s="9">
        <f t="shared" si="4"/>
        <v>5017</v>
      </c>
      <c r="I111" s="9">
        <f t="shared" si="4"/>
        <v>391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0</v>
      </c>
      <c r="D112" s="10">
        <f t="shared" si="5"/>
        <v>0</v>
      </c>
      <c r="E112" s="10">
        <f t="shared" si="5"/>
        <v>4036.4225000000001</v>
      </c>
      <c r="F112" s="10">
        <f t="shared" si="5"/>
        <v>6023.8895000000002</v>
      </c>
      <c r="G112" s="10">
        <f t="shared" si="5"/>
        <v>25805.334999999999</v>
      </c>
      <c r="H112" s="10">
        <f t="shared" si="5"/>
        <v>9951.2195000000011</v>
      </c>
      <c r="I112" s="10">
        <f t="shared" si="5"/>
        <v>775.54849999999999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130</v>
      </c>
      <c r="L113" s="9" t="s">
        <v>21</v>
      </c>
      <c r="M113" s="2"/>
    </row>
    <row r="114" spans="1:13" ht="16.5" thickBot="1">
      <c r="A114" s="12">
        <v>1972</v>
      </c>
      <c r="B114" s="12" t="s">
        <v>22</v>
      </c>
      <c r="C114" s="12"/>
      <c r="D114" s="13">
        <f>SUM(C111:L111)</f>
        <v>23490</v>
      </c>
      <c r="E114" s="14" t="s">
        <v>18</v>
      </c>
      <c r="F114" s="14"/>
      <c r="G114" s="13">
        <f>D114*1.9835</f>
        <v>46592.415000000001</v>
      </c>
      <c r="H114" s="14" t="s">
        <v>23</v>
      </c>
      <c r="I114" s="12" t="s">
        <v>24</v>
      </c>
      <c r="J114" s="12"/>
      <c r="K114" s="15">
        <v>130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34</v>
      </c>
      <c r="G118" s="6">
        <v>364</v>
      </c>
      <c r="H118" s="6">
        <v>229</v>
      </c>
      <c r="I118" s="6">
        <v>161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35</v>
      </c>
      <c r="G119" s="6">
        <v>368</v>
      </c>
      <c r="H119" s="6">
        <v>222</v>
      </c>
      <c r="I119" s="6">
        <v>178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49</v>
      </c>
      <c r="G120" s="6">
        <v>368</v>
      </c>
      <c r="H120" s="6">
        <v>217</v>
      </c>
      <c r="I120" s="6">
        <v>188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38</v>
      </c>
      <c r="G121" s="6">
        <v>364</v>
      </c>
      <c r="H121" s="6">
        <v>249</v>
      </c>
      <c r="I121" s="6">
        <v>45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95</v>
      </c>
      <c r="F122" s="6">
        <v>35</v>
      </c>
      <c r="G122" s="6">
        <v>364</v>
      </c>
      <c r="H122" s="6">
        <v>280</v>
      </c>
      <c r="I122" s="6">
        <v>27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120</v>
      </c>
      <c r="F123" s="6">
        <v>41</v>
      </c>
      <c r="G123" s="6">
        <v>358</v>
      </c>
      <c r="H123" s="6">
        <v>303</v>
      </c>
      <c r="I123" s="6">
        <v>22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108</v>
      </c>
      <c r="F124" s="6">
        <v>69</v>
      </c>
      <c r="G124" s="6">
        <v>372</v>
      </c>
      <c r="H124" s="6">
        <v>317</v>
      </c>
      <c r="I124" s="6">
        <v>20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39</v>
      </c>
      <c r="F125" s="6">
        <v>69</v>
      </c>
      <c r="G125" s="6">
        <v>380</v>
      </c>
      <c r="H125" s="6">
        <v>352</v>
      </c>
      <c r="I125" s="6">
        <v>18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33</v>
      </c>
      <c r="F126" s="6">
        <v>52</v>
      </c>
      <c r="G126" s="6">
        <v>376</v>
      </c>
      <c r="H126" s="6">
        <v>374</v>
      </c>
      <c r="I126" s="6">
        <v>16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40</v>
      </c>
      <c r="F127" s="6">
        <v>37</v>
      </c>
      <c r="G127" s="6">
        <v>370</v>
      </c>
      <c r="H127" s="6">
        <v>378</v>
      </c>
      <c r="I127" s="6">
        <v>14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39</v>
      </c>
      <c r="F128" s="6">
        <v>40</v>
      </c>
      <c r="G128" s="6">
        <v>396</v>
      </c>
      <c r="H128" s="6">
        <v>346</v>
      </c>
      <c r="I128" s="6">
        <v>11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38</v>
      </c>
      <c r="F129" s="6">
        <v>40</v>
      </c>
      <c r="G129" s="6">
        <v>412</v>
      </c>
      <c r="H129" s="6">
        <v>319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37</v>
      </c>
      <c r="F130" s="6">
        <v>40</v>
      </c>
      <c r="G130" s="6">
        <v>466</v>
      </c>
      <c r="H130" s="6">
        <v>321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38</v>
      </c>
      <c r="F131" s="6">
        <v>40</v>
      </c>
      <c r="G131" s="6">
        <v>526</v>
      </c>
      <c r="H131" s="6">
        <v>319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38</v>
      </c>
      <c r="F132" s="6">
        <v>40</v>
      </c>
      <c r="G132" s="6">
        <v>554</v>
      </c>
      <c r="H132" s="6">
        <v>265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36</v>
      </c>
      <c r="F133" s="6">
        <v>40</v>
      </c>
      <c r="G133" s="6">
        <v>462</v>
      </c>
      <c r="H133" s="6">
        <v>171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37</v>
      </c>
      <c r="F134" s="6">
        <v>40</v>
      </c>
      <c r="G134" s="6">
        <v>294</v>
      </c>
      <c r="H134" s="6">
        <v>121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36</v>
      </c>
      <c r="F135" s="6">
        <v>69</v>
      </c>
      <c r="G135" s="6">
        <v>286</v>
      </c>
      <c r="H135" s="6">
        <v>118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36</v>
      </c>
      <c r="F136" s="6">
        <v>88</v>
      </c>
      <c r="G136" s="6">
        <v>334</v>
      </c>
      <c r="H136" s="6">
        <v>119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34</v>
      </c>
      <c r="F137" s="6">
        <v>88</v>
      </c>
      <c r="G137" s="6">
        <v>340</v>
      </c>
      <c r="H137" s="6">
        <v>119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35</v>
      </c>
      <c r="F138" s="6">
        <v>109</v>
      </c>
      <c r="G138" s="6">
        <v>334</v>
      </c>
      <c r="H138" s="6">
        <v>119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30</v>
      </c>
      <c r="F139" s="6">
        <v>125</v>
      </c>
      <c r="G139" s="6">
        <v>326</v>
      </c>
      <c r="H139" s="6">
        <v>102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22</v>
      </c>
      <c r="F140" s="6">
        <v>125</v>
      </c>
      <c r="G140" s="6">
        <v>292</v>
      </c>
      <c r="H140" s="6">
        <v>110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18</v>
      </c>
      <c r="F141" s="6">
        <v>124</v>
      </c>
      <c r="G141" s="6">
        <v>206</v>
      </c>
      <c r="H141" s="6">
        <v>152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36</v>
      </c>
      <c r="F142" s="6">
        <v>136</v>
      </c>
      <c r="G142" s="6">
        <v>167</v>
      </c>
      <c r="H142" s="6">
        <v>204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40</v>
      </c>
      <c r="F143" s="6">
        <v>164</v>
      </c>
      <c r="G143" s="6">
        <v>115</v>
      </c>
      <c r="H143" s="6">
        <v>206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40</v>
      </c>
      <c r="F144" s="6">
        <v>188</v>
      </c>
      <c r="G144" s="6">
        <v>85</v>
      </c>
      <c r="H144" s="6">
        <v>193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37</v>
      </c>
      <c r="F145" s="6">
        <v>233</v>
      </c>
      <c r="G145" s="6">
        <v>85</v>
      </c>
      <c r="H145" s="6">
        <v>179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37</v>
      </c>
      <c r="F146" s="6">
        <v>280</v>
      </c>
      <c r="G146" s="6">
        <v>84</v>
      </c>
      <c r="H146" s="6">
        <v>195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34</v>
      </c>
      <c r="F147" s="6">
        <v>336</v>
      </c>
      <c r="G147" s="6">
        <v>145</v>
      </c>
      <c r="H147" s="6">
        <v>200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35</v>
      </c>
      <c r="F148" s="8" t="s">
        <v>17</v>
      </c>
      <c r="G148" s="6">
        <v>201</v>
      </c>
      <c r="H148" s="7">
        <v>204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0</v>
      </c>
      <c r="E149" s="9">
        <f t="shared" si="6"/>
        <v>1168</v>
      </c>
      <c r="F149" s="9">
        <f t="shared" si="6"/>
        <v>2804</v>
      </c>
      <c r="G149" s="9">
        <f t="shared" si="6"/>
        <v>9794</v>
      </c>
      <c r="H149" s="9">
        <f t="shared" si="6"/>
        <v>7003</v>
      </c>
      <c r="I149" s="9">
        <f t="shared" si="6"/>
        <v>700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0</v>
      </c>
      <c r="E150" s="10">
        <f t="shared" si="7"/>
        <v>2316.7280000000001</v>
      </c>
      <c r="F150" s="10">
        <f t="shared" si="7"/>
        <v>5561.7340000000004</v>
      </c>
      <c r="G150" s="10">
        <f t="shared" si="7"/>
        <v>19426.399000000001</v>
      </c>
      <c r="H150" s="10">
        <f t="shared" si="7"/>
        <v>13890.450500000001</v>
      </c>
      <c r="I150" s="10">
        <f t="shared" si="7"/>
        <v>1388.45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130</v>
      </c>
      <c r="L151" s="9" t="s">
        <v>21</v>
      </c>
      <c r="M151" s="2"/>
    </row>
    <row r="152" spans="1:13" ht="16.5" thickBot="1">
      <c r="A152" s="12">
        <v>1973</v>
      </c>
      <c r="B152" s="12" t="s">
        <v>22</v>
      </c>
      <c r="C152" s="12"/>
      <c r="D152" s="13">
        <f>SUM(C149:L149)</f>
        <v>21469</v>
      </c>
      <c r="E152" s="14" t="s">
        <v>18</v>
      </c>
      <c r="F152" s="14"/>
      <c r="G152" s="13">
        <f>D152*1.9835-1</f>
        <v>42582.761500000001</v>
      </c>
      <c r="H152" s="14" t="s">
        <v>23</v>
      </c>
      <c r="I152" s="12" t="s">
        <v>24</v>
      </c>
      <c r="J152" s="12"/>
      <c r="K152" s="15">
        <v>130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39</v>
      </c>
      <c r="G156" s="6">
        <v>443</v>
      </c>
      <c r="H156" s="6">
        <v>669</v>
      </c>
      <c r="I156" s="6">
        <v>90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>
        <v>20</v>
      </c>
      <c r="F157" s="6">
        <v>39</v>
      </c>
      <c r="G157" s="6">
        <v>454</v>
      </c>
      <c r="H157" s="6">
        <v>671</v>
      </c>
      <c r="I157" s="6">
        <v>94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>
        <v>81</v>
      </c>
      <c r="F158" s="6">
        <v>40</v>
      </c>
      <c r="G158" s="6">
        <v>442</v>
      </c>
      <c r="H158" s="6">
        <v>673</v>
      </c>
      <c r="I158" s="6">
        <v>90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>
        <v>29</v>
      </c>
      <c r="F159" s="6">
        <v>34</v>
      </c>
      <c r="G159" s="6">
        <v>420</v>
      </c>
      <c r="H159" s="6">
        <v>675</v>
      </c>
      <c r="I159" s="6">
        <v>90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>
        <v>30</v>
      </c>
      <c r="F160" s="6">
        <v>35</v>
      </c>
      <c r="G160" s="6">
        <v>442</v>
      </c>
      <c r="H160" s="6">
        <v>673</v>
      </c>
      <c r="I160" s="6">
        <v>101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>
        <v>43</v>
      </c>
      <c r="F161" s="6">
        <v>40</v>
      </c>
      <c r="G161" s="6">
        <v>492</v>
      </c>
      <c r="H161" s="6">
        <v>673</v>
      </c>
      <c r="I161" s="6">
        <v>100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>
        <v>58</v>
      </c>
      <c r="F162" s="6">
        <v>40</v>
      </c>
      <c r="G162" s="6">
        <v>506</v>
      </c>
      <c r="H162" s="6">
        <v>667</v>
      </c>
      <c r="I162" s="6">
        <v>96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55</v>
      </c>
      <c r="F163" s="6">
        <v>41</v>
      </c>
      <c r="G163" s="6">
        <v>559</v>
      </c>
      <c r="H163" s="6">
        <v>645</v>
      </c>
      <c r="I163" s="6">
        <v>92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52</v>
      </c>
      <c r="F164" s="6">
        <v>44</v>
      </c>
      <c r="G164" s="6">
        <v>620</v>
      </c>
      <c r="H164" s="6">
        <v>550</v>
      </c>
      <c r="I164" s="6">
        <v>105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44</v>
      </c>
      <c r="F165" s="6">
        <v>58</v>
      </c>
      <c r="G165" s="6">
        <v>647</v>
      </c>
      <c r="H165" s="6">
        <v>444</v>
      </c>
      <c r="I165" s="6">
        <v>81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41</v>
      </c>
      <c r="F166" s="6">
        <v>75</v>
      </c>
      <c r="G166" s="6">
        <v>660</v>
      </c>
      <c r="H166" s="6">
        <v>402</v>
      </c>
      <c r="I166" s="6">
        <v>58</v>
      </c>
      <c r="J166" s="6"/>
      <c r="K166" s="6"/>
      <c r="L166" s="7"/>
      <c r="M166" s="2"/>
    </row>
    <row r="167" spans="1:13" ht="16.5" thickBot="1">
      <c r="A167" s="2"/>
      <c r="B167" s="5">
        <v>12</v>
      </c>
      <c r="C167" s="6"/>
      <c r="D167" s="6"/>
      <c r="E167" s="6">
        <v>39</v>
      </c>
      <c r="F167" s="6">
        <v>72</v>
      </c>
      <c r="G167" s="6">
        <v>660</v>
      </c>
      <c r="H167" s="6">
        <v>325</v>
      </c>
      <c r="I167" s="7">
        <v>77</v>
      </c>
      <c r="J167" s="19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41</v>
      </c>
      <c r="F168" s="6">
        <v>73</v>
      </c>
      <c r="G168" s="6">
        <v>660</v>
      </c>
      <c r="H168" s="6">
        <v>227</v>
      </c>
      <c r="I168" s="6">
        <v>69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39</v>
      </c>
      <c r="F169" s="6">
        <v>71</v>
      </c>
      <c r="G169" s="6">
        <v>660</v>
      </c>
      <c r="H169" s="6">
        <v>122</v>
      </c>
      <c r="I169" s="6">
        <v>67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38</v>
      </c>
      <c r="F170" s="6">
        <v>69</v>
      </c>
      <c r="G170" s="6">
        <v>662</v>
      </c>
      <c r="H170" s="6">
        <v>86</v>
      </c>
      <c r="I170" s="6">
        <v>67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39</v>
      </c>
      <c r="F171" s="6">
        <v>69</v>
      </c>
      <c r="G171" s="6">
        <v>667</v>
      </c>
      <c r="H171" s="6">
        <v>86</v>
      </c>
      <c r="I171" s="6">
        <v>66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38</v>
      </c>
      <c r="F172" s="6">
        <v>69</v>
      </c>
      <c r="G172" s="6">
        <v>662</v>
      </c>
      <c r="H172" s="6">
        <v>68</v>
      </c>
      <c r="I172" s="6">
        <v>39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40</v>
      </c>
      <c r="F173" s="6">
        <v>88</v>
      </c>
      <c r="G173" s="6">
        <v>660</v>
      </c>
      <c r="H173" s="6">
        <v>67</v>
      </c>
      <c r="I173" s="6">
        <v>30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38</v>
      </c>
      <c r="F174" s="6">
        <v>112</v>
      </c>
      <c r="G174" s="6">
        <v>658</v>
      </c>
      <c r="H174" s="6">
        <v>67</v>
      </c>
      <c r="I174" s="6">
        <v>66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38</v>
      </c>
      <c r="F175" s="6">
        <v>112</v>
      </c>
      <c r="G175" s="6">
        <v>664</v>
      </c>
      <c r="H175" s="6">
        <v>66</v>
      </c>
      <c r="I175" s="6">
        <v>69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39</v>
      </c>
      <c r="F176" s="6">
        <v>107</v>
      </c>
      <c r="G176" s="6">
        <v>664</v>
      </c>
      <c r="H176" s="6">
        <v>106</v>
      </c>
      <c r="I176" s="6">
        <v>63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37</v>
      </c>
      <c r="F177" s="6">
        <v>152</v>
      </c>
      <c r="G177" s="6">
        <v>667</v>
      </c>
      <c r="H177" s="6">
        <v>139</v>
      </c>
      <c r="I177" s="6">
        <v>60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30</v>
      </c>
      <c r="F178" s="6">
        <v>185</v>
      </c>
      <c r="G178" s="6">
        <v>671</v>
      </c>
      <c r="H178" s="6">
        <v>186</v>
      </c>
      <c r="I178" s="6">
        <v>46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36</v>
      </c>
      <c r="F179" s="6">
        <v>217</v>
      </c>
      <c r="G179" s="6">
        <v>656</v>
      </c>
      <c r="H179" s="6">
        <v>226</v>
      </c>
      <c r="I179" s="6">
        <v>33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39</v>
      </c>
      <c r="F180" s="6">
        <v>253</v>
      </c>
      <c r="G180" s="6">
        <v>675</v>
      </c>
      <c r="H180" s="6">
        <v>226</v>
      </c>
      <c r="I180" s="6">
        <v>21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40</v>
      </c>
      <c r="F181" s="6">
        <v>298</v>
      </c>
      <c r="G181" s="6">
        <v>673</v>
      </c>
      <c r="H181" s="6">
        <v>150</v>
      </c>
      <c r="I181" s="6">
        <v>3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39</v>
      </c>
      <c r="F182" s="6">
        <v>367</v>
      </c>
      <c r="G182" s="6">
        <v>673</v>
      </c>
      <c r="H182" s="6">
        <v>95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40</v>
      </c>
      <c r="F183" s="6">
        <v>402</v>
      </c>
      <c r="G183" s="6">
        <v>673</v>
      </c>
      <c r="H183" s="6">
        <v>91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39</v>
      </c>
      <c r="F184" s="6">
        <v>406</v>
      </c>
      <c r="G184" s="6">
        <v>673</v>
      </c>
      <c r="H184" s="6">
        <v>90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39</v>
      </c>
      <c r="F185" s="6">
        <v>410</v>
      </c>
      <c r="G185" s="6">
        <v>673</v>
      </c>
      <c r="H185" s="6">
        <v>91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38</v>
      </c>
      <c r="F186" s="8" t="s">
        <v>17</v>
      </c>
      <c r="G186" s="6">
        <v>671</v>
      </c>
      <c r="H186" s="7">
        <v>89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1219</v>
      </c>
      <c r="F187" s="9">
        <f t="shared" si="8"/>
        <v>4017</v>
      </c>
      <c r="G187" s="9">
        <f t="shared" si="8"/>
        <v>19007</v>
      </c>
      <c r="H187" s="9">
        <f t="shared" si="8"/>
        <v>9345</v>
      </c>
      <c r="I187" s="9">
        <f t="shared" si="8"/>
        <v>1773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2417.8865000000001</v>
      </c>
      <c r="F188" s="10">
        <f t="shared" si="9"/>
        <v>7967.7195000000002</v>
      </c>
      <c r="G188" s="10">
        <f t="shared" si="9"/>
        <v>37700.3845</v>
      </c>
      <c r="H188" s="10">
        <f t="shared" si="9"/>
        <v>18535.807499999999</v>
      </c>
      <c r="I188" s="10">
        <f t="shared" si="9"/>
        <v>3516.7455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 t="s">
        <v>26</v>
      </c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148</v>
      </c>
      <c r="L189" s="9" t="s">
        <v>21</v>
      </c>
      <c r="M189" s="2"/>
    </row>
    <row r="190" spans="1:13" ht="16.5" thickBot="1">
      <c r="A190" s="12">
        <v>1974</v>
      </c>
      <c r="B190" s="12" t="s">
        <v>22</v>
      </c>
      <c r="C190" s="12"/>
      <c r="D190" s="13">
        <f>SUM(C187:L187)</f>
        <v>35361</v>
      </c>
      <c r="E190" s="14" t="s">
        <v>18</v>
      </c>
      <c r="F190" s="14"/>
      <c r="G190" s="13">
        <f>D190*1.9835</f>
        <v>70138.5435</v>
      </c>
      <c r="H190" s="14" t="s">
        <v>23</v>
      </c>
      <c r="I190" s="12" t="s">
        <v>24</v>
      </c>
      <c r="J190" s="12"/>
      <c r="K190" s="15">
        <v>164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>
        <v>48</v>
      </c>
      <c r="F194" s="6">
        <v>67</v>
      </c>
      <c r="G194" s="6">
        <v>78</v>
      </c>
      <c r="H194" s="6">
        <v>625</v>
      </c>
      <c r="I194" s="6">
        <v>294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49</v>
      </c>
      <c r="F195" s="6">
        <v>69</v>
      </c>
      <c r="G195" s="6">
        <v>102</v>
      </c>
      <c r="H195" s="6">
        <v>638</v>
      </c>
      <c r="I195" s="6">
        <v>310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49</v>
      </c>
      <c r="F196" s="6">
        <v>62</v>
      </c>
      <c r="G196" s="6">
        <v>110</v>
      </c>
      <c r="H196" s="6">
        <v>642</v>
      </c>
      <c r="I196" s="6">
        <v>321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49</v>
      </c>
      <c r="F197" s="6">
        <v>51</v>
      </c>
      <c r="G197" s="6">
        <v>130</v>
      </c>
      <c r="H197" s="6">
        <v>636</v>
      </c>
      <c r="I197" s="6">
        <v>308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36</v>
      </c>
      <c r="F198" s="6">
        <v>44</v>
      </c>
      <c r="G198" s="6">
        <v>179</v>
      </c>
      <c r="H198" s="6">
        <v>640</v>
      </c>
      <c r="I198" s="6">
        <v>253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18</v>
      </c>
      <c r="F199" s="6">
        <v>45</v>
      </c>
      <c r="G199" s="6">
        <v>282</v>
      </c>
      <c r="H199" s="6">
        <v>642</v>
      </c>
      <c r="I199" s="6">
        <v>227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25</v>
      </c>
      <c r="F200" s="6">
        <v>44</v>
      </c>
      <c r="G200" s="6">
        <v>358</v>
      </c>
      <c r="H200" s="6">
        <v>629</v>
      </c>
      <c r="I200" s="6">
        <v>224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38</v>
      </c>
      <c r="F201" s="6">
        <v>70</v>
      </c>
      <c r="G201" s="6">
        <v>452</v>
      </c>
      <c r="H201" s="6">
        <v>609</v>
      </c>
      <c r="I201" s="6">
        <v>224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40</v>
      </c>
      <c r="F202" s="6">
        <v>54</v>
      </c>
      <c r="G202" s="6">
        <v>502</v>
      </c>
      <c r="H202" s="6">
        <v>594</v>
      </c>
      <c r="I202" s="6">
        <v>166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40</v>
      </c>
      <c r="F203" s="6">
        <v>52</v>
      </c>
      <c r="G203" s="6">
        <v>557</v>
      </c>
      <c r="H203" s="6">
        <v>579</v>
      </c>
      <c r="I203" s="6">
        <v>101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41</v>
      </c>
      <c r="F204" s="6">
        <v>49</v>
      </c>
      <c r="G204" s="6">
        <v>616</v>
      </c>
      <c r="H204" s="6">
        <v>576</v>
      </c>
      <c r="I204" s="6">
        <v>84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</v>
      </c>
      <c r="F205" s="6">
        <v>50</v>
      </c>
      <c r="G205" s="6">
        <v>695</v>
      </c>
      <c r="H205" s="6">
        <v>526</v>
      </c>
      <c r="I205" s="6">
        <v>84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54</v>
      </c>
      <c r="F206" s="6">
        <v>52</v>
      </c>
      <c r="G206" s="6">
        <v>702</v>
      </c>
      <c r="H206" s="6">
        <v>462</v>
      </c>
      <c r="I206" s="6">
        <v>74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50</v>
      </c>
      <c r="F207" s="6">
        <v>47</v>
      </c>
      <c r="G207" s="6">
        <v>664</v>
      </c>
      <c r="H207" s="6">
        <v>470</v>
      </c>
      <c r="I207" s="6">
        <v>72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63</v>
      </c>
      <c r="F208" s="6">
        <v>46</v>
      </c>
      <c r="G208" s="6">
        <v>660</v>
      </c>
      <c r="H208" s="6">
        <v>398</v>
      </c>
      <c r="I208" s="6">
        <v>74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>
        <v>60</v>
      </c>
      <c r="F209" s="6">
        <v>47</v>
      </c>
      <c r="G209" s="6">
        <v>651</v>
      </c>
      <c r="H209" s="6">
        <v>294</v>
      </c>
      <c r="I209" s="6">
        <v>70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>
        <v>52</v>
      </c>
      <c r="F210" s="6">
        <v>47</v>
      </c>
      <c r="G210" s="6">
        <v>649</v>
      </c>
      <c r="H210" s="6">
        <v>294</v>
      </c>
      <c r="I210" s="6">
        <v>76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>
        <v>45</v>
      </c>
      <c r="F211" s="6">
        <v>58</v>
      </c>
      <c r="G211" s="6">
        <v>649</v>
      </c>
      <c r="H211" s="6">
        <v>243</v>
      </c>
      <c r="I211" s="6">
        <v>74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44</v>
      </c>
      <c r="F212" s="6">
        <v>51</v>
      </c>
      <c r="G212" s="6">
        <v>647</v>
      </c>
      <c r="H212" s="6">
        <v>216</v>
      </c>
      <c r="I212" s="6">
        <v>60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40</v>
      </c>
      <c r="F213" s="6">
        <v>47</v>
      </c>
      <c r="G213" s="6">
        <v>651</v>
      </c>
      <c r="H213" s="6">
        <v>206</v>
      </c>
      <c r="I213" s="6">
        <v>59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37</v>
      </c>
      <c r="F214" s="6">
        <v>55</v>
      </c>
      <c r="G214" s="6">
        <v>653</v>
      </c>
      <c r="H214" s="6">
        <v>206</v>
      </c>
      <c r="I214" s="6">
        <v>59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32</v>
      </c>
      <c r="F215" s="6">
        <v>67</v>
      </c>
      <c r="G215" s="6">
        <v>667</v>
      </c>
      <c r="H215" s="6">
        <v>204</v>
      </c>
      <c r="I215" s="6">
        <v>56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34</v>
      </c>
      <c r="F216" s="6">
        <v>54</v>
      </c>
      <c r="G216" s="6">
        <v>675</v>
      </c>
      <c r="H216" s="6">
        <v>204</v>
      </c>
      <c r="I216" s="6">
        <v>21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53</v>
      </c>
      <c r="F217" s="6">
        <v>48</v>
      </c>
      <c r="G217" s="6">
        <v>667</v>
      </c>
      <c r="H217" s="6">
        <v>204</v>
      </c>
      <c r="I217" s="6">
        <v>13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60</v>
      </c>
      <c r="F218" s="6">
        <v>46</v>
      </c>
      <c r="G218" s="6">
        <v>647</v>
      </c>
      <c r="H218" s="6">
        <v>198</v>
      </c>
      <c r="I218" s="6">
        <v>12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60</v>
      </c>
      <c r="F219" s="6">
        <v>48</v>
      </c>
      <c r="G219" s="6">
        <v>629</v>
      </c>
      <c r="H219" s="6">
        <v>203</v>
      </c>
      <c r="I219" s="6">
        <v>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>
        <v>9.3000000000000007</v>
      </c>
      <c r="E220" s="6">
        <v>74</v>
      </c>
      <c r="F220" s="6">
        <v>48</v>
      </c>
      <c r="G220" s="6">
        <v>620</v>
      </c>
      <c r="H220" s="6">
        <v>251</v>
      </c>
      <c r="I220" s="6">
        <v>14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>
        <v>48</v>
      </c>
      <c r="E221" s="6">
        <v>113</v>
      </c>
      <c r="F221" s="6">
        <v>48</v>
      </c>
      <c r="G221" s="6">
        <v>623</v>
      </c>
      <c r="H221" s="6">
        <v>285</v>
      </c>
      <c r="I221" s="6">
        <v>9.1999999999999993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>
        <v>48</v>
      </c>
      <c r="E222" s="6">
        <v>152</v>
      </c>
      <c r="F222" s="6">
        <v>52</v>
      </c>
      <c r="G222" s="6">
        <v>623</v>
      </c>
      <c r="H222" s="6">
        <v>308</v>
      </c>
      <c r="I222" s="6">
        <v>2.1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>
        <v>48</v>
      </c>
      <c r="E223" s="6">
        <v>114</v>
      </c>
      <c r="F223" s="6">
        <v>55</v>
      </c>
      <c r="G223" s="6">
        <v>620</v>
      </c>
      <c r="H223" s="6">
        <v>312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73</v>
      </c>
      <c r="F224" s="8" t="s">
        <v>17</v>
      </c>
      <c r="G224" s="6">
        <v>618</v>
      </c>
      <c r="H224" s="7">
        <v>303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153.30000000000001</v>
      </c>
      <c r="E225" s="9">
        <f t="shared" si="10"/>
        <v>1695</v>
      </c>
      <c r="F225" s="9">
        <f t="shared" si="10"/>
        <v>1573</v>
      </c>
      <c r="G225" s="9">
        <f t="shared" si="10"/>
        <v>16376</v>
      </c>
      <c r="H225" s="9">
        <f t="shared" si="10"/>
        <v>12597</v>
      </c>
      <c r="I225" s="9">
        <f t="shared" si="10"/>
        <v>3355.2999999999997</v>
      </c>
      <c r="J225" s="9">
        <f t="shared" si="10"/>
        <v>0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304.07055000000003</v>
      </c>
      <c r="E226" s="10">
        <f t="shared" si="11"/>
        <v>3362.0325000000003</v>
      </c>
      <c r="F226" s="10">
        <f t="shared" si="11"/>
        <v>3120.0455000000002</v>
      </c>
      <c r="G226" s="10">
        <f t="shared" si="11"/>
        <v>32481.796000000002</v>
      </c>
      <c r="H226" s="10">
        <f t="shared" si="11"/>
        <v>24986.1495</v>
      </c>
      <c r="I226" s="10">
        <f t="shared" si="11"/>
        <v>6655.2375499999998</v>
      </c>
      <c r="J226" s="10">
        <f t="shared" si="11"/>
        <v>0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/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156</v>
      </c>
      <c r="L227" s="9" t="s">
        <v>21</v>
      </c>
      <c r="M227" s="2"/>
    </row>
    <row r="228" spans="1:13" ht="16.5" thickBot="1">
      <c r="A228" s="12">
        <v>1975</v>
      </c>
      <c r="B228" s="12" t="s">
        <v>22</v>
      </c>
      <c r="C228" s="12"/>
      <c r="D228" s="13">
        <f>SUM(C225:L225)</f>
        <v>35749.599999999999</v>
      </c>
      <c r="E228" s="14" t="s">
        <v>18</v>
      </c>
      <c r="F228" s="14"/>
      <c r="G228" s="13">
        <f>D228*1.9835-1</f>
        <v>70908.331600000005</v>
      </c>
      <c r="H228" s="14" t="s">
        <v>23</v>
      </c>
      <c r="I228" s="12" t="s">
        <v>24</v>
      </c>
      <c r="J228" s="12"/>
      <c r="K228" s="15">
        <v>156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>
        <v>39</v>
      </c>
      <c r="F232" s="6">
        <v>35</v>
      </c>
      <c r="G232" s="6">
        <v>510</v>
      </c>
      <c r="H232" s="6">
        <v>640</v>
      </c>
      <c r="I232" s="6">
        <v>522</v>
      </c>
      <c r="J232" s="6">
        <v>86</v>
      </c>
      <c r="K232" s="6">
        <v>85</v>
      </c>
      <c r="L232" s="7">
        <v>30</v>
      </c>
      <c r="M232" s="2"/>
    </row>
    <row r="233" spans="1:13" ht="15.75">
      <c r="A233" s="2"/>
      <c r="B233" s="5">
        <v>2</v>
      </c>
      <c r="C233" s="6"/>
      <c r="D233" s="6"/>
      <c r="E233" s="6">
        <v>39</v>
      </c>
      <c r="F233" s="6">
        <v>34</v>
      </c>
      <c r="G233" s="6">
        <v>561</v>
      </c>
      <c r="H233" s="6">
        <v>640</v>
      </c>
      <c r="I233" s="6">
        <v>416</v>
      </c>
      <c r="J233" s="6">
        <v>85</v>
      </c>
      <c r="K233" s="6">
        <v>83</v>
      </c>
      <c r="L233" s="7">
        <v>23</v>
      </c>
      <c r="M233" s="2"/>
    </row>
    <row r="234" spans="1:13" ht="15.75">
      <c r="A234" s="2"/>
      <c r="B234" s="5">
        <v>3</v>
      </c>
      <c r="C234" s="6"/>
      <c r="D234" s="6"/>
      <c r="E234" s="6">
        <v>39</v>
      </c>
      <c r="F234" s="6">
        <v>34</v>
      </c>
      <c r="G234" s="6">
        <v>605</v>
      </c>
      <c r="H234" s="6">
        <v>625</v>
      </c>
      <c r="I234" s="6">
        <v>358</v>
      </c>
      <c r="J234" s="6">
        <v>82</v>
      </c>
      <c r="K234" s="6">
        <v>74</v>
      </c>
      <c r="L234" s="7">
        <v>10</v>
      </c>
      <c r="M234" s="2"/>
    </row>
    <row r="235" spans="1:13" ht="15.75">
      <c r="A235" s="2"/>
      <c r="B235" s="5">
        <v>4</v>
      </c>
      <c r="C235" s="6"/>
      <c r="D235" s="6"/>
      <c r="E235" s="6">
        <v>40</v>
      </c>
      <c r="F235" s="6">
        <v>33</v>
      </c>
      <c r="G235" s="6">
        <v>609</v>
      </c>
      <c r="H235" s="6">
        <v>601</v>
      </c>
      <c r="I235" s="6">
        <v>370</v>
      </c>
      <c r="J235" s="6">
        <v>96</v>
      </c>
      <c r="K235" s="6">
        <v>73</v>
      </c>
      <c r="L235" s="7">
        <v>3</v>
      </c>
      <c r="M235" s="2"/>
    </row>
    <row r="236" spans="1:13" ht="15.75">
      <c r="A236" s="2"/>
      <c r="B236" s="5">
        <v>5</v>
      </c>
      <c r="C236" s="6"/>
      <c r="D236" s="6"/>
      <c r="E236" s="6">
        <v>40</v>
      </c>
      <c r="F236" s="6">
        <v>33</v>
      </c>
      <c r="G236" s="6">
        <v>609</v>
      </c>
      <c r="H236" s="6">
        <v>631</v>
      </c>
      <c r="I236" s="6">
        <v>366</v>
      </c>
      <c r="J236" s="6">
        <v>94</v>
      </c>
      <c r="K236" s="6">
        <v>72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40</v>
      </c>
      <c r="F237" s="6">
        <v>34</v>
      </c>
      <c r="G237" s="6">
        <v>609</v>
      </c>
      <c r="H237" s="6">
        <v>647</v>
      </c>
      <c r="I237" s="6">
        <v>364</v>
      </c>
      <c r="J237" s="6">
        <v>76</v>
      </c>
      <c r="K237" s="6">
        <v>68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40</v>
      </c>
      <c r="F238" s="6">
        <v>33</v>
      </c>
      <c r="G238" s="6">
        <v>605</v>
      </c>
      <c r="H238" s="6">
        <v>647</v>
      </c>
      <c r="I238" s="6">
        <v>287</v>
      </c>
      <c r="J238" s="6">
        <v>80</v>
      </c>
      <c r="K238" s="6">
        <v>68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41</v>
      </c>
      <c r="F239" s="6">
        <v>44</v>
      </c>
      <c r="G239" s="6">
        <v>603</v>
      </c>
      <c r="H239" s="6">
        <v>647</v>
      </c>
      <c r="I239" s="6">
        <v>238</v>
      </c>
      <c r="J239" s="6">
        <v>88</v>
      </c>
      <c r="K239" s="6">
        <v>68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42</v>
      </c>
      <c r="F240" s="6">
        <v>44</v>
      </c>
      <c r="G240" s="6">
        <v>603</v>
      </c>
      <c r="H240" s="6">
        <v>647</v>
      </c>
      <c r="I240" s="6">
        <v>229</v>
      </c>
      <c r="J240" s="6">
        <v>89</v>
      </c>
      <c r="K240" s="6">
        <v>68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37</v>
      </c>
      <c r="F241" s="6">
        <v>42</v>
      </c>
      <c r="G241" s="6">
        <v>594</v>
      </c>
      <c r="H241" s="6">
        <v>640</v>
      </c>
      <c r="I241" s="6">
        <v>149</v>
      </c>
      <c r="J241" s="6">
        <v>88</v>
      </c>
      <c r="K241" s="6">
        <v>67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26</v>
      </c>
      <c r="F242" s="6">
        <v>40</v>
      </c>
      <c r="G242" s="6">
        <v>598</v>
      </c>
      <c r="H242" s="6">
        <v>618</v>
      </c>
      <c r="I242" s="6">
        <v>126</v>
      </c>
      <c r="J242" s="6">
        <v>88</v>
      </c>
      <c r="K242" s="6">
        <v>66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30</v>
      </c>
      <c r="F243" s="6">
        <v>40</v>
      </c>
      <c r="G243" s="6">
        <v>607</v>
      </c>
      <c r="H243" s="6">
        <v>570</v>
      </c>
      <c r="I243" s="6">
        <v>108</v>
      </c>
      <c r="J243" s="6">
        <v>85</v>
      </c>
      <c r="K243" s="6">
        <v>64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31</v>
      </c>
      <c r="F244" s="6">
        <v>40</v>
      </c>
      <c r="G244" s="6">
        <v>634</v>
      </c>
      <c r="H244" s="6">
        <v>570</v>
      </c>
      <c r="I244" s="6">
        <v>86</v>
      </c>
      <c r="J244" s="6">
        <v>74</v>
      </c>
      <c r="K244" s="6">
        <v>55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31</v>
      </c>
      <c r="F245" s="6">
        <v>52</v>
      </c>
      <c r="G245" s="6">
        <v>636</v>
      </c>
      <c r="H245" s="6">
        <v>546</v>
      </c>
      <c r="I245" s="6">
        <v>83</v>
      </c>
      <c r="J245" s="6">
        <v>67</v>
      </c>
      <c r="K245" s="6">
        <v>47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31</v>
      </c>
      <c r="F246" s="6">
        <v>91</v>
      </c>
      <c r="G246" s="6">
        <v>640</v>
      </c>
      <c r="H246" s="6">
        <v>565</v>
      </c>
      <c r="I246" s="6">
        <v>103</v>
      </c>
      <c r="J246" s="6">
        <v>65</v>
      </c>
      <c r="K246" s="6">
        <v>58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30</v>
      </c>
      <c r="F247" s="6">
        <v>102</v>
      </c>
      <c r="G247" s="6">
        <v>640</v>
      </c>
      <c r="H247" s="6">
        <v>596</v>
      </c>
      <c r="I247" s="6">
        <v>97</v>
      </c>
      <c r="J247" s="6">
        <v>63</v>
      </c>
      <c r="K247" s="6">
        <v>65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30</v>
      </c>
      <c r="F248" s="6">
        <v>236</v>
      </c>
      <c r="G248" s="6">
        <v>638</v>
      </c>
      <c r="H248" s="6">
        <v>585</v>
      </c>
      <c r="I248" s="6">
        <v>92</v>
      </c>
      <c r="J248" s="6">
        <v>61</v>
      </c>
      <c r="K248" s="6">
        <v>67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30</v>
      </c>
      <c r="F249" s="6">
        <v>336</v>
      </c>
      <c r="G249" s="6">
        <v>636</v>
      </c>
      <c r="H249" s="6">
        <v>536</v>
      </c>
      <c r="I249" s="6">
        <v>82</v>
      </c>
      <c r="J249" s="6">
        <v>61</v>
      </c>
      <c r="K249" s="6">
        <v>64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30</v>
      </c>
      <c r="F250" s="6">
        <v>352</v>
      </c>
      <c r="G250" s="6">
        <v>636</v>
      </c>
      <c r="H250" s="6">
        <v>494</v>
      </c>
      <c r="I250" s="6">
        <v>78</v>
      </c>
      <c r="J250" s="6">
        <v>58</v>
      </c>
      <c r="K250" s="6">
        <v>62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30</v>
      </c>
      <c r="F251" s="6">
        <v>352</v>
      </c>
      <c r="G251" s="6">
        <v>631</v>
      </c>
      <c r="H251" s="6">
        <v>484</v>
      </c>
      <c r="I251" s="6">
        <v>78</v>
      </c>
      <c r="J251" s="6">
        <v>58</v>
      </c>
      <c r="K251" s="6">
        <v>62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30</v>
      </c>
      <c r="F252" s="6">
        <v>390</v>
      </c>
      <c r="G252" s="6">
        <v>640</v>
      </c>
      <c r="H252" s="6">
        <v>510</v>
      </c>
      <c r="I252" s="6">
        <v>88</v>
      </c>
      <c r="J252" s="6">
        <v>60</v>
      </c>
      <c r="K252" s="6">
        <v>61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32</v>
      </c>
      <c r="F253" s="6">
        <v>460</v>
      </c>
      <c r="G253" s="6">
        <v>669</v>
      </c>
      <c r="H253" s="6">
        <v>526</v>
      </c>
      <c r="I253" s="6">
        <v>83</v>
      </c>
      <c r="J253" s="6">
        <v>82</v>
      </c>
      <c r="K253" s="6">
        <v>61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32</v>
      </c>
      <c r="F254" s="6">
        <v>462</v>
      </c>
      <c r="G254" s="6">
        <v>671</v>
      </c>
      <c r="H254" s="6">
        <v>538</v>
      </c>
      <c r="I254" s="6">
        <v>72</v>
      </c>
      <c r="J254" s="6">
        <v>85</v>
      </c>
      <c r="K254" s="6">
        <v>84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34</v>
      </c>
      <c r="F255" s="6">
        <v>484</v>
      </c>
      <c r="G255" s="6">
        <v>664</v>
      </c>
      <c r="H255" s="6">
        <v>552</v>
      </c>
      <c r="I255" s="6">
        <v>73</v>
      </c>
      <c r="J255" s="6">
        <v>84</v>
      </c>
      <c r="K255" s="6">
        <v>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34</v>
      </c>
      <c r="F256" s="6">
        <v>506</v>
      </c>
      <c r="G256" s="6">
        <v>664</v>
      </c>
      <c r="H256" s="6">
        <v>514</v>
      </c>
      <c r="I256" s="6">
        <v>67</v>
      </c>
      <c r="J256" s="6">
        <v>83</v>
      </c>
      <c r="K256" s="6">
        <v>77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33</v>
      </c>
      <c r="F257" s="6">
        <v>472</v>
      </c>
      <c r="G257" s="6">
        <v>667</v>
      </c>
      <c r="H257" s="6">
        <v>504</v>
      </c>
      <c r="I257" s="6">
        <v>65</v>
      </c>
      <c r="J257" s="6">
        <v>82</v>
      </c>
      <c r="K257" s="6">
        <v>68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34</v>
      </c>
      <c r="F258" s="6">
        <v>462</v>
      </c>
      <c r="G258" s="6">
        <v>662</v>
      </c>
      <c r="H258" s="6">
        <v>504</v>
      </c>
      <c r="I258" s="6">
        <v>94</v>
      </c>
      <c r="J258" s="6">
        <v>82</v>
      </c>
      <c r="K258" s="6">
        <v>58</v>
      </c>
      <c r="L258" s="7"/>
      <c r="M258" s="2"/>
    </row>
    <row r="259" spans="1:13" ht="15.75">
      <c r="A259" s="2"/>
      <c r="B259" s="5">
        <v>28</v>
      </c>
      <c r="C259" s="6"/>
      <c r="D259" s="6">
        <v>88</v>
      </c>
      <c r="E259" s="6">
        <v>35</v>
      </c>
      <c r="F259" s="6">
        <v>520</v>
      </c>
      <c r="G259" s="6">
        <v>653</v>
      </c>
      <c r="H259" s="6">
        <v>510</v>
      </c>
      <c r="I259" s="6">
        <v>128</v>
      </c>
      <c r="J259" s="6">
        <v>82</v>
      </c>
      <c r="K259" s="6">
        <v>50</v>
      </c>
      <c r="L259" s="7"/>
      <c r="M259" s="2"/>
    </row>
    <row r="260" spans="1:13" ht="15.75">
      <c r="A260" s="2"/>
      <c r="B260" s="5">
        <v>29</v>
      </c>
      <c r="C260" s="6"/>
      <c r="D260" s="6">
        <v>82</v>
      </c>
      <c r="E260" s="6">
        <v>34</v>
      </c>
      <c r="F260" s="6">
        <v>609</v>
      </c>
      <c r="G260" s="6">
        <v>645</v>
      </c>
      <c r="H260" s="6">
        <v>518</v>
      </c>
      <c r="I260" s="6">
        <v>104</v>
      </c>
      <c r="J260" s="6">
        <v>84</v>
      </c>
      <c r="K260" s="6">
        <v>45</v>
      </c>
      <c r="L260" s="7"/>
      <c r="M260" s="2"/>
    </row>
    <row r="261" spans="1:13" ht="15.75">
      <c r="A261" s="2"/>
      <c r="B261" s="5">
        <v>30</v>
      </c>
      <c r="C261" s="6"/>
      <c r="D261" s="6">
        <v>40</v>
      </c>
      <c r="E261" s="6">
        <v>35</v>
      </c>
      <c r="F261" s="6">
        <v>579</v>
      </c>
      <c r="G261" s="6">
        <v>642</v>
      </c>
      <c r="H261" s="6">
        <v>528</v>
      </c>
      <c r="I261" s="6">
        <v>95</v>
      </c>
      <c r="J261" s="6">
        <v>86</v>
      </c>
      <c r="K261" s="6">
        <v>38</v>
      </c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35</v>
      </c>
      <c r="F262" s="8" t="s">
        <v>17</v>
      </c>
      <c r="G262" s="6">
        <v>642</v>
      </c>
      <c r="H262" s="7">
        <v>550</v>
      </c>
      <c r="I262" s="8" t="s">
        <v>17</v>
      </c>
      <c r="J262" s="7">
        <v>85</v>
      </c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210</v>
      </c>
      <c r="E263" s="9">
        <f t="shared" si="12"/>
        <v>1064</v>
      </c>
      <c r="F263" s="9">
        <f t="shared" si="12"/>
        <v>6951</v>
      </c>
      <c r="G263" s="9">
        <f t="shared" si="12"/>
        <v>19423</v>
      </c>
      <c r="H263" s="9">
        <f t="shared" si="12"/>
        <v>17683</v>
      </c>
      <c r="I263" s="9">
        <f t="shared" si="12"/>
        <v>5101</v>
      </c>
      <c r="J263" s="9">
        <f t="shared" si="12"/>
        <v>2439</v>
      </c>
      <c r="K263" s="9">
        <f t="shared" si="12"/>
        <v>1962</v>
      </c>
      <c r="L263" s="9">
        <f t="shared" si="12"/>
        <v>66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416.53500000000003</v>
      </c>
      <c r="E264" s="10">
        <f t="shared" si="13"/>
        <v>2110.444</v>
      </c>
      <c r="F264" s="10">
        <f t="shared" si="13"/>
        <v>13787.308500000001</v>
      </c>
      <c r="G264" s="10">
        <f t="shared" si="13"/>
        <v>38525.520499999999</v>
      </c>
      <c r="H264" s="10">
        <f t="shared" si="13"/>
        <v>35074.230499999998</v>
      </c>
      <c r="I264" s="10">
        <f t="shared" si="13"/>
        <v>10117.833500000001</v>
      </c>
      <c r="J264" s="10">
        <f t="shared" si="13"/>
        <v>4837.7565000000004</v>
      </c>
      <c r="K264" s="10">
        <f t="shared" si="13"/>
        <v>3891.627</v>
      </c>
      <c r="L264" s="10">
        <f t="shared" si="13"/>
        <v>130.911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221</v>
      </c>
      <c r="L265" s="9" t="s">
        <v>21</v>
      </c>
      <c r="M265" s="2"/>
    </row>
    <row r="266" spans="1:13" ht="16.5" thickBot="1">
      <c r="A266" s="12">
        <v>1976</v>
      </c>
      <c r="B266" s="12" t="s">
        <v>22</v>
      </c>
      <c r="C266" s="12"/>
      <c r="D266" s="13">
        <f>SUM(C263:L263)</f>
        <v>54899</v>
      </c>
      <c r="E266" s="14" t="s">
        <v>18</v>
      </c>
      <c r="F266" s="14"/>
      <c r="G266" s="13">
        <f>D266*1.9835-1</f>
        <v>108891.16650000001</v>
      </c>
      <c r="H266" s="14" t="s">
        <v>23</v>
      </c>
      <c r="I266" s="12" t="s">
        <v>24</v>
      </c>
      <c r="J266" s="12"/>
      <c r="K266" s="15">
        <v>221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1977</v>
      </c>
      <c r="B270" s="5">
        <v>1</v>
      </c>
      <c r="C270" s="6"/>
      <c r="D270" s="6">
        <v>88</v>
      </c>
      <c r="E270" s="6">
        <v>107</v>
      </c>
      <c r="F270" s="6">
        <v>63</v>
      </c>
      <c r="G270" s="6">
        <v>135</v>
      </c>
      <c r="H270" s="6">
        <v>603</v>
      </c>
      <c r="I270" s="6"/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85</v>
      </c>
      <c r="E271" s="6">
        <v>108</v>
      </c>
      <c r="F271" s="6">
        <v>55</v>
      </c>
      <c r="G271" s="6">
        <v>130</v>
      </c>
      <c r="H271" s="6">
        <v>553</v>
      </c>
      <c r="I271" s="6"/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85</v>
      </c>
      <c r="E272" s="6">
        <v>115</v>
      </c>
      <c r="F272" s="6">
        <v>50</v>
      </c>
      <c r="G272" s="6">
        <v>150</v>
      </c>
      <c r="H272" s="6">
        <v>496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85</v>
      </c>
      <c r="E273" s="6">
        <v>150</v>
      </c>
      <c r="F273" s="6">
        <v>61</v>
      </c>
      <c r="G273" s="6">
        <v>214</v>
      </c>
      <c r="H273" s="6">
        <v>514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86</v>
      </c>
      <c r="E274" s="6">
        <v>43</v>
      </c>
      <c r="F274" s="6">
        <v>61</v>
      </c>
      <c r="G274" s="6">
        <v>262</v>
      </c>
      <c r="H274" s="6">
        <v>532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90</v>
      </c>
      <c r="E275" s="6">
        <v>18</v>
      </c>
      <c r="F275" s="6">
        <v>48</v>
      </c>
      <c r="G275" s="6">
        <v>307</v>
      </c>
      <c r="H275" s="6">
        <v>508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100</v>
      </c>
      <c r="E276" s="6">
        <v>31</v>
      </c>
      <c r="F276" s="6">
        <v>34</v>
      </c>
      <c r="G276" s="6">
        <v>418</v>
      </c>
      <c r="H276" s="6">
        <v>510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</v>
      </c>
      <c r="E277" s="6">
        <v>32</v>
      </c>
      <c r="F277" s="6">
        <v>37</v>
      </c>
      <c r="G277" s="6">
        <v>534</v>
      </c>
      <c r="H277" s="6">
        <v>384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90</v>
      </c>
      <c r="E278" s="6">
        <v>34</v>
      </c>
      <c r="F278" s="6">
        <v>41</v>
      </c>
      <c r="G278" s="6">
        <v>568</v>
      </c>
      <c r="H278" s="6">
        <v>325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89</v>
      </c>
      <c r="E279" s="6">
        <v>33</v>
      </c>
      <c r="F279" s="6">
        <v>60</v>
      </c>
      <c r="G279" s="6">
        <v>572</v>
      </c>
      <c r="H279" s="6">
        <v>360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83</v>
      </c>
      <c r="E280" s="6">
        <v>32</v>
      </c>
      <c r="F280" s="6">
        <v>95</v>
      </c>
      <c r="G280" s="6">
        <v>592</v>
      </c>
      <c r="H280" s="6">
        <v>364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80</v>
      </c>
      <c r="E281" s="6">
        <v>32</v>
      </c>
      <c r="F281" s="6">
        <v>98</v>
      </c>
      <c r="G281" s="6">
        <v>625</v>
      </c>
      <c r="H281" s="6">
        <v>348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80</v>
      </c>
      <c r="E282" s="6">
        <v>31</v>
      </c>
      <c r="F282" s="6">
        <v>106</v>
      </c>
      <c r="G282" s="6">
        <v>640</v>
      </c>
      <c r="H282" s="6">
        <v>340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109</v>
      </c>
      <c r="E283" s="6">
        <v>32</v>
      </c>
      <c r="F283" s="6">
        <v>101</v>
      </c>
      <c r="G283" s="6">
        <v>634</v>
      </c>
      <c r="H283" s="6">
        <v>325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98</v>
      </c>
      <c r="E284" s="6">
        <v>32</v>
      </c>
      <c r="F284" s="6">
        <v>101</v>
      </c>
      <c r="G284" s="6">
        <v>638</v>
      </c>
      <c r="H284" s="6">
        <v>298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84</v>
      </c>
      <c r="E285" s="6">
        <v>32</v>
      </c>
      <c r="F285" s="6">
        <v>116</v>
      </c>
      <c r="G285" s="6">
        <v>631</v>
      </c>
      <c r="H285" s="6">
        <v>334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80</v>
      </c>
      <c r="E286" s="6">
        <v>28</v>
      </c>
      <c r="F286" s="6">
        <v>128</v>
      </c>
      <c r="G286" s="6">
        <v>596</v>
      </c>
      <c r="H286" s="6">
        <v>310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77</v>
      </c>
      <c r="E287" s="6">
        <v>15</v>
      </c>
      <c r="F287" s="6">
        <v>128</v>
      </c>
      <c r="G287" s="6">
        <v>625</v>
      </c>
      <c r="H287" s="6">
        <v>246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76</v>
      </c>
      <c r="E288" s="6">
        <v>25</v>
      </c>
      <c r="F288" s="6">
        <v>131</v>
      </c>
      <c r="G288" s="6">
        <v>620</v>
      </c>
      <c r="H288" s="6">
        <v>185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85</v>
      </c>
      <c r="E289" s="6">
        <v>30</v>
      </c>
      <c r="F289" s="6">
        <v>124</v>
      </c>
      <c r="G289" s="6">
        <v>605</v>
      </c>
      <c r="H289" s="6">
        <v>156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100</v>
      </c>
      <c r="E290" s="6">
        <v>32</v>
      </c>
      <c r="F290" s="6">
        <v>136</v>
      </c>
      <c r="G290" s="6">
        <v>592</v>
      </c>
      <c r="H290" s="6">
        <v>149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>
        <v>10</v>
      </c>
      <c r="D291" s="6">
        <v>102</v>
      </c>
      <c r="E291" s="6">
        <v>30</v>
      </c>
      <c r="F291" s="6">
        <v>142</v>
      </c>
      <c r="G291" s="6">
        <v>594</v>
      </c>
      <c r="H291" s="6">
        <v>127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>
        <v>107</v>
      </c>
      <c r="D292" s="6">
        <v>110</v>
      </c>
      <c r="E292" s="6">
        <v>57</v>
      </c>
      <c r="F292" s="6">
        <v>142</v>
      </c>
      <c r="G292" s="6">
        <v>598</v>
      </c>
      <c r="H292" s="6">
        <v>82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128</v>
      </c>
      <c r="D293" s="6">
        <v>110</v>
      </c>
      <c r="E293" s="6">
        <v>80</v>
      </c>
      <c r="F293" s="6">
        <v>181</v>
      </c>
      <c r="G293" s="6">
        <v>596</v>
      </c>
      <c r="H293" s="6">
        <v>45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85</v>
      </c>
      <c r="D294" s="6">
        <v>109</v>
      </c>
      <c r="E294" s="6">
        <v>73</v>
      </c>
      <c r="F294" s="6">
        <v>204</v>
      </c>
      <c r="G294" s="6">
        <v>607</v>
      </c>
      <c r="H294" s="6">
        <v>25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72</v>
      </c>
      <c r="D295" s="6">
        <v>109</v>
      </c>
      <c r="E295" s="6">
        <v>72</v>
      </c>
      <c r="F295" s="6">
        <v>200</v>
      </c>
      <c r="G295" s="6">
        <v>614</v>
      </c>
      <c r="H295" s="6">
        <v>5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76</v>
      </c>
      <c r="D296" s="6">
        <v>108</v>
      </c>
      <c r="E296" s="6">
        <v>73</v>
      </c>
      <c r="F296" s="6">
        <v>174</v>
      </c>
      <c r="G296" s="6">
        <v>629</v>
      </c>
      <c r="H296" s="6"/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77</v>
      </c>
      <c r="D297" s="6">
        <v>108</v>
      </c>
      <c r="E297" s="6">
        <v>74</v>
      </c>
      <c r="F297" s="6">
        <v>128</v>
      </c>
      <c r="G297" s="6">
        <v>629</v>
      </c>
      <c r="H297" s="6">
        <v>12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77</v>
      </c>
      <c r="D298" s="6">
        <v>107</v>
      </c>
      <c r="E298" s="6">
        <v>73</v>
      </c>
      <c r="F298" s="6">
        <v>102</v>
      </c>
      <c r="G298" s="6">
        <v>620</v>
      </c>
      <c r="H298" s="6">
        <v>20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81</v>
      </c>
      <c r="D299" s="6">
        <v>107</v>
      </c>
      <c r="E299" s="6">
        <v>73</v>
      </c>
      <c r="F299" s="6">
        <v>121</v>
      </c>
      <c r="G299" s="6">
        <v>612</v>
      </c>
      <c r="H299" s="6">
        <v>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86</v>
      </c>
      <c r="D300" s="8" t="s">
        <v>17</v>
      </c>
      <c r="E300" s="7">
        <v>70</v>
      </c>
      <c r="F300" s="8" t="s">
        <v>17</v>
      </c>
      <c r="G300" s="6">
        <v>607</v>
      </c>
      <c r="H300" s="7"/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799</v>
      </c>
      <c r="D301" s="9">
        <f t="shared" si="14"/>
        <v>2815</v>
      </c>
      <c r="E301" s="9">
        <f t="shared" si="14"/>
        <v>1667</v>
      </c>
      <c r="F301" s="9">
        <f t="shared" si="14"/>
        <v>3168</v>
      </c>
      <c r="G301" s="9">
        <f t="shared" si="14"/>
        <v>16194</v>
      </c>
      <c r="H301" s="9">
        <f t="shared" si="14"/>
        <v>8158</v>
      </c>
      <c r="I301" s="9">
        <f t="shared" si="14"/>
        <v>0</v>
      </c>
      <c r="J301" s="9">
        <f t="shared" si="14"/>
        <v>0</v>
      </c>
      <c r="K301" s="9">
        <f t="shared" si="14"/>
        <v>0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1584.8165000000001</v>
      </c>
      <c r="D302" s="10">
        <f t="shared" si="15"/>
        <v>5583.5524999999998</v>
      </c>
      <c r="E302" s="10">
        <f t="shared" si="15"/>
        <v>3306.4945000000002</v>
      </c>
      <c r="F302" s="10">
        <f t="shared" si="15"/>
        <v>6283.7280000000001</v>
      </c>
      <c r="G302" s="10">
        <f t="shared" si="15"/>
        <v>32120.798999999999</v>
      </c>
      <c r="H302" s="10">
        <f t="shared" si="15"/>
        <v>16181.393</v>
      </c>
      <c r="I302" s="10">
        <f t="shared" si="15"/>
        <v>0</v>
      </c>
      <c r="J302" s="10">
        <f t="shared" si="15"/>
        <v>0</v>
      </c>
      <c r="K302" s="10">
        <f t="shared" si="15"/>
        <v>0</v>
      </c>
      <c r="L302" s="10">
        <f t="shared" si="15"/>
        <v>0</v>
      </c>
      <c r="M302" s="2"/>
    </row>
    <row r="303" spans="1:13" ht="15.75">
      <c r="A303" s="2"/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161</v>
      </c>
      <c r="L303" s="9" t="s">
        <v>21</v>
      </c>
      <c r="M303" s="2"/>
    </row>
    <row r="304" spans="1:13" ht="16.5" thickBot="1">
      <c r="A304" s="12">
        <v>1977</v>
      </c>
      <c r="B304" s="12" t="s">
        <v>22</v>
      </c>
      <c r="C304" s="12"/>
      <c r="D304" s="13">
        <f>SUM(C301:L301)</f>
        <v>32801</v>
      </c>
      <c r="E304" s="14" t="s">
        <v>18</v>
      </c>
      <c r="F304" s="14"/>
      <c r="G304" s="13">
        <f>D304*1.9835-2</f>
        <v>65058.783499999998</v>
      </c>
      <c r="H304" s="14" t="s">
        <v>23</v>
      </c>
      <c r="I304" s="12" t="s">
        <v>24</v>
      </c>
      <c r="J304" s="12"/>
      <c r="K304" s="15">
        <v>162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81</v>
      </c>
      <c r="G308" s="6">
        <v>192</v>
      </c>
      <c r="H308" s="6">
        <v>323</v>
      </c>
      <c r="I308" s="6">
        <v>220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84</v>
      </c>
      <c r="G309" s="6">
        <v>195</v>
      </c>
      <c r="H309" s="6">
        <v>348</v>
      </c>
      <c r="I309" s="6">
        <v>139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86</v>
      </c>
      <c r="G310" s="6">
        <v>301</v>
      </c>
      <c r="H310" s="6">
        <v>299</v>
      </c>
      <c r="I310" s="6">
        <v>104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85</v>
      </c>
      <c r="G311" s="6">
        <v>364</v>
      </c>
      <c r="H311" s="6">
        <v>195</v>
      </c>
      <c r="I311" s="6">
        <v>107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80</v>
      </c>
      <c r="G312" s="6">
        <v>388</v>
      </c>
      <c r="H312" s="6">
        <v>171</v>
      </c>
      <c r="I312" s="6">
        <v>107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74</v>
      </c>
      <c r="G313" s="6">
        <v>471</v>
      </c>
      <c r="H313" s="6">
        <v>150</v>
      </c>
      <c r="I313" s="6">
        <v>109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74</v>
      </c>
      <c r="G314" s="6">
        <v>568</v>
      </c>
      <c r="H314" s="6">
        <v>157</v>
      </c>
      <c r="I314" s="6">
        <v>118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73</v>
      </c>
      <c r="G315" s="6">
        <v>565</v>
      </c>
      <c r="H315" s="6">
        <v>193</v>
      </c>
      <c r="I315" s="6">
        <v>114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61</v>
      </c>
      <c r="G316" s="6">
        <v>561</v>
      </c>
      <c r="H316" s="6">
        <v>220</v>
      </c>
      <c r="I316" s="6">
        <v>120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>
        <v>23</v>
      </c>
      <c r="F317" s="6">
        <v>57</v>
      </c>
      <c r="G317" s="6">
        <v>557</v>
      </c>
      <c r="H317" s="6">
        <v>242</v>
      </c>
      <c r="I317" s="6">
        <v>120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65</v>
      </c>
      <c r="F318" s="6">
        <v>61</v>
      </c>
      <c r="G318" s="6">
        <v>548</v>
      </c>
      <c r="H318" s="6">
        <v>235</v>
      </c>
      <c r="I318" s="6">
        <v>110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18</v>
      </c>
      <c r="F319" s="6">
        <v>52</v>
      </c>
      <c r="G319" s="6">
        <v>544</v>
      </c>
      <c r="H319" s="6">
        <v>245</v>
      </c>
      <c r="I319" s="6">
        <v>77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</v>
      </c>
      <c r="F320" s="6">
        <v>42</v>
      </c>
      <c r="G320" s="6">
        <v>530</v>
      </c>
      <c r="H320" s="6">
        <v>245</v>
      </c>
      <c r="I320" s="6">
        <v>59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6.7</v>
      </c>
      <c r="F321" s="6">
        <v>47</v>
      </c>
      <c r="G321" s="6">
        <v>532</v>
      </c>
      <c r="H321" s="6">
        <v>242</v>
      </c>
      <c r="I321" s="6">
        <v>46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7.4</v>
      </c>
      <c r="F322" s="6">
        <v>44</v>
      </c>
      <c r="G322" s="6">
        <v>478</v>
      </c>
      <c r="H322" s="6">
        <v>267</v>
      </c>
      <c r="I322" s="6">
        <v>41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16</v>
      </c>
      <c r="F323" s="6">
        <v>43</v>
      </c>
      <c r="G323" s="6">
        <v>432</v>
      </c>
      <c r="H323" s="6">
        <v>292</v>
      </c>
      <c r="I323" s="6">
        <v>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22</v>
      </c>
      <c r="F324" s="6">
        <v>40</v>
      </c>
      <c r="G324" s="6">
        <v>452</v>
      </c>
      <c r="H324" s="6">
        <v>272</v>
      </c>
      <c r="I324" s="6">
        <v>6.4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23</v>
      </c>
      <c r="F325" s="6">
        <v>44</v>
      </c>
      <c r="G325" s="6">
        <v>488</v>
      </c>
      <c r="H325" s="6">
        <v>223</v>
      </c>
      <c r="I325" s="6">
        <v>4.8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12</v>
      </c>
      <c r="F326" s="6">
        <v>142</v>
      </c>
      <c r="G326" s="6">
        <v>510</v>
      </c>
      <c r="H326" s="6">
        <v>177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7</v>
      </c>
      <c r="F327" s="6">
        <v>242</v>
      </c>
      <c r="G327" s="6">
        <v>440</v>
      </c>
      <c r="H327" s="6">
        <v>185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1.6</v>
      </c>
      <c r="F328" s="6">
        <v>213</v>
      </c>
      <c r="G328" s="6">
        <v>430</v>
      </c>
      <c r="H328" s="6">
        <v>180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180</v>
      </c>
      <c r="G329" s="6">
        <v>474</v>
      </c>
      <c r="H329" s="6">
        <v>171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187</v>
      </c>
      <c r="G330" s="6">
        <v>484</v>
      </c>
      <c r="H330" s="6">
        <v>180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193</v>
      </c>
      <c r="G331" s="6">
        <v>472</v>
      </c>
      <c r="H331" s="6">
        <v>195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43</v>
      </c>
      <c r="F332" s="6">
        <v>196</v>
      </c>
      <c r="G332" s="6">
        <v>450</v>
      </c>
      <c r="H332" s="6">
        <v>226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74</v>
      </c>
      <c r="F333" s="6">
        <v>321</v>
      </c>
      <c r="G333" s="6">
        <v>436</v>
      </c>
      <c r="H333" s="6">
        <v>271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76</v>
      </c>
      <c r="F334" s="6">
        <v>348</v>
      </c>
      <c r="G334" s="6">
        <v>347</v>
      </c>
      <c r="H334" s="6">
        <v>276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75</v>
      </c>
      <c r="F335" s="6">
        <v>307</v>
      </c>
      <c r="G335" s="6">
        <v>276</v>
      </c>
      <c r="H335" s="6">
        <v>303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74</v>
      </c>
      <c r="F336" s="6">
        <v>272</v>
      </c>
      <c r="G336" s="6">
        <v>251</v>
      </c>
      <c r="H336" s="6">
        <v>312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</v>
      </c>
      <c r="F337" s="6">
        <v>201</v>
      </c>
      <c r="G337" s="6">
        <v>247</v>
      </c>
      <c r="H337" s="6">
        <v>323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73</v>
      </c>
      <c r="F338" s="8" t="s">
        <v>17</v>
      </c>
      <c r="G338" s="6">
        <v>278</v>
      </c>
      <c r="H338" s="7">
        <v>289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0</v>
      </c>
      <c r="D339" s="9">
        <f t="shared" si="16"/>
        <v>0</v>
      </c>
      <c r="E339" s="9">
        <f t="shared" si="16"/>
        <v>695.7</v>
      </c>
      <c r="F339" s="9">
        <f t="shared" si="16"/>
        <v>3930</v>
      </c>
      <c r="G339" s="9">
        <f t="shared" si="16"/>
        <v>13261</v>
      </c>
      <c r="H339" s="9">
        <f t="shared" si="16"/>
        <v>7407</v>
      </c>
      <c r="I339" s="9">
        <f t="shared" si="16"/>
        <v>1635.2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0</v>
      </c>
      <c r="D340" s="10">
        <f t="shared" si="17"/>
        <v>0</v>
      </c>
      <c r="E340" s="10">
        <f t="shared" si="17"/>
        <v>1379.9209500000002</v>
      </c>
      <c r="F340" s="10">
        <f t="shared" si="17"/>
        <v>7795.1549999999997</v>
      </c>
      <c r="G340" s="10">
        <f t="shared" si="17"/>
        <v>26303.193500000001</v>
      </c>
      <c r="H340" s="10">
        <f t="shared" si="17"/>
        <v>14691.7845</v>
      </c>
      <c r="I340" s="10">
        <f t="shared" si="17"/>
        <v>3243.4192000000003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129</v>
      </c>
      <c r="L341" s="9" t="s">
        <v>21</v>
      </c>
      <c r="M341" s="2"/>
    </row>
    <row r="342" spans="1:13" ht="16.5" thickBot="1">
      <c r="A342" s="12">
        <v>1978</v>
      </c>
      <c r="B342" s="12" t="s">
        <v>22</v>
      </c>
      <c r="C342" s="12"/>
      <c r="D342" s="13">
        <f>SUM(C339:L339)</f>
        <v>26928.9</v>
      </c>
      <c r="E342" s="14" t="s">
        <v>18</v>
      </c>
      <c r="F342" s="14"/>
      <c r="G342" s="13">
        <f>D342*1.9835</f>
        <v>53413.473150000005</v>
      </c>
      <c r="H342" s="14" t="s">
        <v>23</v>
      </c>
      <c r="I342" s="12" t="s">
        <v>24</v>
      </c>
      <c r="J342" s="12"/>
      <c r="K342" s="15">
        <v>132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88</v>
      </c>
      <c r="G346" s="6">
        <v>76</v>
      </c>
      <c r="H346" s="6">
        <v>263</v>
      </c>
      <c r="I346" s="6">
        <v>152</v>
      </c>
      <c r="J346" s="6">
        <v>73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94</v>
      </c>
      <c r="G347" s="6">
        <v>76</v>
      </c>
      <c r="H347" s="6">
        <v>269</v>
      </c>
      <c r="I347" s="6">
        <v>125</v>
      </c>
      <c r="J347" s="6">
        <v>70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94</v>
      </c>
      <c r="G348" s="6">
        <v>75</v>
      </c>
      <c r="H348" s="6">
        <v>287</v>
      </c>
      <c r="I348" s="6">
        <v>116</v>
      </c>
      <c r="J348" s="6">
        <v>69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28</v>
      </c>
      <c r="F349" s="6">
        <v>88</v>
      </c>
      <c r="G349" s="6">
        <v>71</v>
      </c>
      <c r="H349" s="6">
        <v>281</v>
      </c>
      <c r="I349" s="6">
        <v>124</v>
      </c>
      <c r="J349" s="6">
        <v>68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27</v>
      </c>
      <c r="F350" s="6">
        <v>77</v>
      </c>
      <c r="G350" s="6">
        <v>67</v>
      </c>
      <c r="H350" s="6">
        <v>278</v>
      </c>
      <c r="I350" s="6">
        <v>116</v>
      </c>
      <c r="J350" s="6">
        <v>69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25</v>
      </c>
      <c r="F351" s="6">
        <v>65</v>
      </c>
      <c r="G351" s="6">
        <v>65</v>
      </c>
      <c r="H351" s="6">
        <v>274</v>
      </c>
      <c r="I351" s="6">
        <v>109</v>
      </c>
      <c r="J351" s="6">
        <v>70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25</v>
      </c>
      <c r="F352" s="6">
        <v>62</v>
      </c>
      <c r="G352" s="6">
        <v>68</v>
      </c>
      <c r="H352" s="6">
        <v>267</v>
      </c>
      <c r="I352" s="6">
        <v>98</v>
      </c>
      <c r="J352" s="6">
        <v>71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25</v>
      </c>
      <c r="F353" s="6">
        <v>63</v>
      </c>
      <c r="G353" s="6">
        <v>68</v>
      </c>
      <c r="H353" s="6">
        <v>260</v>
      </c>
      <c r="I353" s="6">
        <v>96</v>
      </c>
      <c r="J353" s="6">
        <v>72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25</v>
      </c>
      <c r="F354" s="6">
        <v>65</v>
      </c>
      <c r="G354" s="6">
        <v>65</v>
      </c>
      <c r="H354" s="6">
        <v>247</v>
      </c>
      <c r="I354" s="6">
        <v>94</v>
      </c>
      <c r="J354" s="6">
        <v>68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27</v>
      </c>
      <c r="F355" s="6">
        <v>62</v>
      </c>
      <c r="G355" s="6">
        <v>65</v>
      </c>
      <c r="H355" s="6">
        <v>247</v>
      </c>
      <c r="I355" s="6">
        <v>94</v>
      </c>
      <c r="J355" s="6">
        <v>67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31</v>
      </c>
      <c r="F356" s="6">
        <v>62</v>
      </c>
      <c r="G356" s="6">
        <v>65</v>
      </c>
      <c r="H356" s="6">
        <v>276</v>
      </c>
      <c r="I356" s="6">
        <v>107</v>
      </c>
      <c r="J356" s="6">
        <v>71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30</v>
      </c>
      <c r="F357" s="6">
        <v>66</v>
      </c>
      <c r="G357" s="6">
        <v>116</v>
      </c>
      <c r="H357" s="6">
        <v>292</v>
      </c>
      <c r="I357" s="6">
        <v>130</v>
      </c>
      <c r="J357" s="6">
        <v>72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27</v>
      </c>
      <c r="F358" s="6">
        <v>76</v>
      </c>
      <c r="G358" s="6">
        <v>146</v>
      </c>
      <c r="H358" s="6">
        <v>301</v>
      </c>
      <c r="I358" s="6">
        <v>150</v>
      </c>
      <c r="J358" s="6">
        <v>71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26</v>
      </c>
      <c r="F359" s="6">
        <v>72</v>
      </c>
      <c r="G359" s="6">
        <v>150</v>
      </c>
      <c r="H359" s="6">
        <v>267</v>
      </c>
      <c r="I359" s="6">
        <v>153</v>
      </c>
      <c r="J359" s="6">
        <v>71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23</v>
      </c>
      <c r="F360" s="6">
        <v>67</v>
      </c>
      <c r="G360" s="6">
        <v>150</v>
      </c>
      <c r="H360" s="6">
        <v>182</v>
      </c>
      <c r="I360" s="6">
        <v>122</v>
      </c>
      <c r="J360" s="6">
        <v>74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46</v>
      </c>
      <c r="F361" s="6">
        <v>63</v>
      </c>
      <c r="G361" s="6">
        <v>173</v>
      </c>
      <c r="H361" s="6">
        <v>157</v>
      </c>
      <c r="I361" s="6">
        <v>112</v>
      </c>
      <c r="J361" s="6">
        <v>76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63</v>
      </c>
      <c r="F362" s="6">
        <v>65</v>
      </c>
      <c r="G362" s="6">
        <v>211</v>
      </c>
      <c r="H362" s="6">
        <v>164</v>
      </c>
      <c r="I362" s="6">
        <v>107</v>
      </c>
      <c r="J362" s="6">
        <v>75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62</v>
      </c>
      <c r="F363" s="6">
        <v>73</v>
      </c>
      <c r="G363" s="6">
        <v>178</v>
      </c>
      <c r="H363" s="6">
        <v>206</v>
      </c>
      <c r="I363" s="6">
        <v>102</v>
      </c>
      <c r="J363" s="6">
        <v>76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59</v>
      </c>
      <c r="F364" s="6">
        <v>74</v>
      </c>
      <c r="G364" s="6">
        <v>87</v>
      </c>
      <c r="H364" s="6">
        <v>222</v>
      </c>
      <c r="I364" s="6">
        <v>96</v>
      </c>
      <c r="J364" s="6">
        <v>77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56</v>
      </c>
      <c r="F365" s="6">
        <v>61</v>
      </c>
      <c r="G365" s="6">
        <v>58</v>
      </c>
      <c r="H365" s="6">
        <v>220</v>
      </c>
      <c r="I365" s="6">
        <v>92</v>
      </c>
      <c r="J365" s="6">
        <v>80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82</v>
      </c>
      <c r="F366" s="6">
        <v>58</v>
      </c>
      <c r="G366" s="6">
        <v>55</v>
      </c>
      <c r="H366" s="6">
        <v>238</v>
      </c>
      <c r="I366" s="6">
        <v>90</v>
      </c>
      <c r="J366" s="6">
        <v>78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108</v>
      </c>
      <c r="F367" s="6">
        <v>57</v>
      </c>
      <c r="G367" s="6">
        <v>58</v>
      </c>
      <c r="H367" s="6">
        <v>260</v>
      </c>
      <c r="I367" s="6">
        <v>88</v>
      </c>
      <c r="J367" s="6">
        <v>71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108</v>
      </c>
      <c r="F368" s="6">
        <v>67</v>
      </c>
      <c r="G368" s="6">
        <v>73</v>
      </c>
      <c r="H368" s="6">
        <v>251</v>
      </c>
      <c r="I368" s="6">
        <v>85</v>
      </c>
      <c r="J368" s="6">
        <v>6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108</v>
      </c>
      <c r="F369" s="6">
        <v>69</v>
      </c>
      <c r="G369" s="6">
        <v>125</v>
      </c>
      <c r="H369" s="6">
        <v>253</v>
      </c>
      <c r="I369" s="6">
        <v>83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108</v>
      </c>
      <c r="F370" s="6">
        <v>97</v>
      </c>
      <c r="G370" s="6">
        <v>146</v>
      </c>
      <c r="H370" s="6">
        <v>251</v>
      </c>
      <c r="I370" s="6">
        <v>82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108</v>
      </c>
      <c r="F371" s="6">
        <v>143</v>
      </c>
      <c r="G371" s="6">
        <v>206</v>
      </c>
      <c r="H371" s="6">
        <v>269</v>
      </c>
      <c r="I371" s="6">
        <v>81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108</v>
      </c>
      <c r="F372" s="6">
        <v>136</v>
      </c>
      <c r="G372" s="6">
        <v>249</v>
      </c>
      <c r="H372" s="6">
        <v>256</v>
      </c>
      <c r="I372" s="6">
        <v>78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107</v>
      </c>
      <c r="F373" s="6">
        <v>113</v>
      </c>
      <c r="G373" s="6">
        <v>253</v>
      </c>
      <c r="H373" s="6">
        <v>219</v>
      </c>
      <c r="I373" s="6">
        <v>77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100</v>
      </c>
      <c r="F374" s="6">
        <v>85</v>
      </c>
      <c r="G374" s="6">
        <v>258</v>
      </c>
      <c r="H374" s="6">
        <v>203</v>
      </c>
      <c r="I374" s="6">
        <v>75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89</v>
      </c>
      <c r="F375" s="6">
        <v>77</v>
      </c>
      <c r="G375" s="6">
        <v>260</v>
      </c>
      <c r="H375" s="6">
        <v>171</v>
      </c>
      <c r="I375" s="6">
        <v>75</v>
      </c>
      <c r="J375" s="6">
        <v>4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89</v>
      </c>
      <c r="F376" s="8" t="s">
        <v>17</v>
      </c>
      <c r="G376" s="6">
        <v>269</v>
      </c>
      <c r="H376" s="7">
        <v>167</v>
      </c>
      <c r="I376" s="8" t="s">
        <v>17</v>
      </c>
      <c r="J376" s="7">
        <v>3</v>
      </c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1720</v>
      </c>
      <c r="F377" s="9">
        <f t="shared" si="18"/>
        <v>2339</v>
      </c>
      <c r="G377" s="9">
        <f t="shared" si="18"/>
        <v>3982</v>
      </c>
      <c r="H377" s="9">
        <f t="shared" si="18"/>
        <v>7498</v>
      </c>
      <c r="I377" s="9">
        <f t="shared" si="18"/>
        <v>3109</v>
      </c>
      <c r="J377" s="9">
        <f t="shared" si="18"/>
        <v>1602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3411.62</v>
      </c>
      <c r="F378" s="10">
        <f t="shared" si="19"/>
        <v>4639.4065000000001</v>
      </c>
      <c r="G378" s="10">
        <f t="shared" si="19"/>
        <v>7898.2970000000005</v>
      </c>
      <c r="H378" s="10">
        <f t="shared" si="19"/>
        <v>14872.282999999999</v>
      </c>
      <c r="I378" s="10">
        <f t="shared" si="19"/>
        <v>6166.7015000000001</v>
      </c>
      <c r="J378" s="10">
        <f t="shared" si="19"/>
        <v>3177.567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175</v>
      </c>
      <c r="L379" s="9" t="s">
        <v>21</v>
      </c>
      <c r="M379" s="2"/>
    </row>
    <row r="380" spans="1:13" ht="16.5" thickBot="1">
      <c r="A380" s="12">
        <v>1979</v>
      </c>
      <c r="B380" s="12" t="s">
        <v>22</v>
      </c>
      <c r="C380" s="12"/>
      <c r="D380" s="13">
        <f>SUM(C377:L377)</f>
        <v>20250</v>
      </c>
      <c r="E380" s="14" t="s">
        <v>18</v>
      </c>
      <c r="F380" s="14"/>
      <c r="G380" s="13">
        <f>D380*1.9835-1</f>
        <v>40164.875</v>
      </c>
      <c r="H380" s="14" t="s">
        <v>23</v>
      </c>
      <c r="I380" s="12" t="s">
        <v>24</v>
      </c>
      <c r="J380" s="12"/>
      <c r="K380" s="15">
        <v>181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9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80</v>
      </c>
      <c r="G4" s="6">
        <v>235</v>
      </c>
      <c r="H4" s="6">
        <v>605</v>
      </c>
      <c r="I4" s="6">
        <v>203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80</v>
      </c>
      <c r="G5" s="6">
        <v>266</v>
      </c>
      <c r="H5" s="6">
        <v>614</v>
      </c>
      <c r="I5" s="6">
        <v>216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80</v>
      </c>
      <c r="G6" s="6">
        <v>294</v>
      </c>
      <c r="H6" s="6">
        <v>616</v>
      </c>
      <c r="I6" s="6">
        <v>283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82</v>
      </c>
      <c r="G7" s="6">
        <v>308</v>
      </c>
      <c r="H7" s="6">
        <v>625</v>
      </c>
      <c r="I7" s="6">
        <v>232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81</v>
      </c>
      <c r="G8" s="6">
        <v>314</v>
      </c>
      <c r="H8" s="6">
        <v>627</v>
      </c>
      <c r="I8" s="6">
        <v>115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78</v>
      </c>
      <c r="G9" s="6">
        <v>314</v>
      </c>
      <c r="H9" s="6">
        <v>636</v>
      </c>
      <c r="I9" s="6">
        <v>94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77</v>
      </c>
      <c r="G10" s="6">
        <v>310</v>
      </c>
      <c r="H10" s="6">
        <v>638</v>
      </c>
      <c r="I10" s="6">
        <v>82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76</v>
      </c>
      <c r="G11" s="6">
        <v>303</v>
      </c>
      <c r="H11" s="6">
        <v>634</v>
      </c>
      <c r="I11" s="6">
        <v>72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91</v>
      </c>
      <c r="G12" s="6">
        <v>317</v>
      </c>
      <c r="H12" s="6">
        <v>631</v>
      </c>
      <c r="I12" s="6">
        <v>52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110</v>
      </c>
      <c r="G13" s="6">
        <v>372</v>
      </c>
      <c r="H13" s="6">
        <v>638</v>
      </c>
      <c r="I13" s="6">
        <v>68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109</v>
      </c>
      <c r="G14" s="6">
        <v>390</v>
      </c>
      <c r="H14" s="6">
        <v>642</v>
      </c>
      <c r="I14" s="6">
        <v>61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100</v>
      </c>
      <c r="G15" s="6">
        <v>414</v>
      </c>
      <c r="H15" s="6">
        <v>642</v>
      </c>
      <c r="I15" s="6">
        <v>58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25</v>
      </c>
      <c r="F16" s="6">
        <v>92</v>
      </c>
      <c r="G16" s="6">
        <v>434</v>
      </c>
      <c r="H16" s="6">
        <v>658</v>
      </c>
      <c r="I16" s="6">
        <v>53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76</v>
      </c>
      <c r="F17" s="6">
        <v>94</v>
      </c>
      <c r="G17" s="6">
        <v>476</v>
      </c>
      <c r="H17" s="6">
        <v>651</v>
      </c>
      <c r="I17" s="6">
        <v>51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75</v>
      </c>
      <c r="F18" s="6">
        <v>90</v>
      </c>
      <c r="G18" s="6">
        <v>492</v>
      </c>
      <c r="H18" s="6">
        <v>653</v>
      </c>
      <c r="I18" s="6">
        <v>57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80</v>
      </c>
      <c r="F19" s="6">
        <v>75</v>
      </c>
      <c r="G19" s="6">
        <v>522</v>
      </c>
      <c r="H19" s="6">
        <v>664</v>
      </c>
      <c r="I19" s="6">
        <v>53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81</v>
      </c>
      <c r="F20" s="6">
        <v>73</v>
      </c>
      <c r="G20" s="6">
        <v>528</v>
      </c>
      <c r="H20" s="6">
        <v>607</v>
      </c>
      <c r="I20" s="6">
        <v>7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80</v>
      </c>
      <c r="F21" s="6">
        <v>84</v>
      </c>
      <c r="G21" s="6">
        <v>532</v>
      </c>
      <c r="H21" s="6">
        <v>516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78</v>
      </c>
      <c r="F22" s="6">
        <v>112</v>
      </c>
      <c r="G22" s="6">
        <v>576</v>
      </c>
      <c r="H22" s="6">
        <v>434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76</v>
      </c>
      <c r="F23" s="6">
        <v>159</v>
      </c>
      <c r="G23" s="6">
        <v>607</v>
      </c>
      <c r="H23" s="6">
        <v>388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75</v>
      </c>
      <c r="F24" s="6">
        <v>125</v>
      </c>
      <c r="G24" s="6">
        <v>596</v>
      </c>
      <c r="H24" s="6">
        <v>344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75</v>
      </c>
      <c r="F25" s="6">
        <v>103</v>
      </c>
      <c r="G25" s="6">
        <v>598</v>
      </c>
      <c r="H25" s="6">
        <v>338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74</v>
      </c>
      <c r="F26" s="6">
        <v>104</v>
      </c>
      <c r="G26" s="6">
        <v>627</v>
      </c>
      <c r="H26" s="6">
        <v>281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72</v>
      </c>
      <c r="F27" s="6">
        <v>119</v>
      </c>
      <c r="G27" s="6">
        <v>627</v>
      </c>
      <c r="H27" s="6">
        <v>240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73</v>
      </c>
      <c r="F28" s="6">
        <v>116</v>
      </c>
      <c r="G28" s="6">
        <v>627</v>
      </c>
      <c r="H28" s="6">
        <v>204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72</v>
      </c>
      <c r="F29" s="6">
        <v>116</v>
      </c>
      <c r="G29" s="6">
        <v>625</v>
      </c>
      <c r="H29" s="6">
        <v>192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60</v>
      </c>
      <c r="F30" s="6">
        <v>125</v>
      </c>
      <c r="G30" s="6">
        <v>627</v>
      </c>
      <c r="H30" s="6">
        <v>179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61</v>
      </c>
      <c r="F31" s="6">
        <v>163</v>
      </c>
      <c r="G31" s="6">
        <v>627</v>
      </c>
      <c r="H31" s="6">
        <v>185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70</v>
      </c>
      <c r="F32" s="6">
        <v>184</v>
      </c>
      <c r="G32" s="6">
        <v>618</v>
      </c>
      <c r="H32" s="6">
        <v>193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71</v>
      </c>
      <c r="F33" s="6">
        <v>206</v>
      </c>
      <c r="G33" s="6">
        <v>603</v>
      </c>
      <c r="H33" s="6">
        <v>195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77</v>
      </c>
      <c r="F34" s="8" t="s">
        <v>17</v>
      </c>
      <c r="G34" s="6">
        <v>590</v>
      </c>
      <c r="H34" s="7">
        <v>201</v>
      </c>
      <c r="I34" s="17" t="s">
        <v>17</v>
      </c>
      <c r="J34" s="18"/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1351</v>
      </c>
      <c r="F35" s="9">
        <f t="shared" si="0"/>
        <v>3184</v>
      </c>
      <c r="G35" s="9">
        <f t="shared" si="0"/>
        <v>14769</v>
      </c>
      <c r="H35" s="9">
        <f t="shared" si="0"/>
        <v>14671</v>
      </c>
      <c r="I35" s="9">
        <f t="shared" si="0"/>
        <v>1757</v>
      </c>
      <c r="J35" s="9">
        <f t="shared" si="0"/>
        <v>0</v>
      </c>
      <c r="K35" s="9">
        <f t="shared" si="0"/>
        <v>0</v>
      </c>
      <c r="L35" s="9">
        <f t="shared" si="0"/>
        <v>0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2679.7085000000002</v>
      </c>
      <c r="F36" s="10">
        <f t="shared" si="1"/>
        <v>6315.4639999999999</v>
      </c>
      <c r="G36" s="10">
        <f t="shared" si="1"/>
        <v>29294.3115</v>
      </c>
      <c r="H36" s="10">
        <f t="shared" si="1"/>
        <v>29099.928500000002</v>
      </c>
      <c r="I36" s="10">
        <f t="shared" si="1"/>
        <v>3485.0095000000001</v>
      </c>
      <c r="J36" s="10">
        <f t="shared" si="1"/>
        <v>0</v>
      </c>
      <c r="K36" s="10">
        <f t="shared" si="1"/>
        <v>0</v>
      </c>
      <c r="L36" s="10">
        <f t="shared" si="1"/>
        <v>0</v>
      </c>
      <c r="M36" s="2"/>
    </row>
    <row r="37" spans="1:13" ht="15.75">
      <c r="A37" s="2"/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128</v>
      </c>
      <c r="L37" s="9" t="s">
        <v>21</v>
      </c>
      <c r="M37" s="2"/>
    </row>
    <row r="38" spans="1:13" ht="16.5" thickBot="1">
      <c r="A38" s="12">
        <v>1980</v>
      </c>
      <c r="B38" s="12" t="s">
        <v>22</v>
      </c>
      <c r="C38" s="12"/>
      <c r="D38" s="13">
        <f>SUM(C35:L35)</f>
        <v>35732</v>
      </c>
      <c r="E38" s="14" t="s">
        <v>18</v>
      </c>
      <c r="F38" s="14"/>
      <c r="G38" s="13">
        <f>D38*1.9835</f>
        <v>70874.422000000006</v>
      </c>
      <c r="H38" s="14" t="s">
        <v>23</v>
      </c>
      <c r="I38" s="12" t="s">
        <v>24</v>
      </c>
      <c r="J38" s="12"/>
      <c r="K38" s="15">
        <v>128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1981</v>
      </c>
      <c r="B42" s="5">
        <v>1</v>
      </c>
      <c r="C42" s="6"/>
      <c r="D42" s="6">
        <v>84</v>
      </c>
      <c r="E42" s="6">
        <v>68</v>
      </c>
      <c r="F42" s="6">
        <v>55</v>
      </c>
      <c r="G42" s="6">
        <v>404</v>
      </c>
      <c r="H42" s="6">
        <v>123</v>
      </c>
      <c r="I42" s="6">
        <v>65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71</v>
      </c>
      <c r="E43" s="6">
        <v>69</v>
      </c>
      <c r="F43" s="6">
        <v>63</v>
      </c>
      <c r="G43" s="6">
        <v>410</v>
      </c>
      <c r="H43" s="6">
        <v>128</v>
      </c>
      <c r="I43" s="6">
        <v>65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75</v>
      </c>
      <c r="E44" s="6">
        <v>71</v>
      </c>
      <c r="F44" s="6">
        <v>66</v>
      </c>
      <c r="G44" s="6">
        <v>418</v>
      </c>
      <c r="H44" s="6">
        <v>218</v>
      </c>
      <c r="I44" s="6">
        <v>60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73</v>
      </c>
      <c r="E45" s="6">
        <v>73</v>
      </c>
      <c r="F45" s="6">
        <v>66</v>
      </c>
      <c r="G45" s="6">
        <v>432</v>
      </c>
      <c r="H45" s="6">
        <v>238</v>
      </c>
      <c r="I45" s="6">
        <v>48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73</v>
      </c>
      <c r="E46" s="6">
        <v>76</v>
      </c>
      <c r="F46" s="6">
        <v>81</v>
      </c>
      <c r="G46" s="6">
        <v>408</v>
      </c>
      <c r="H46" s="6">
        <v>214</v>
      </c>
      <c r="I46" s="6">
        <v>40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71</v>
      </c>
      <c r="E47" s="6">
        <v>75</v>
      </c>
      <c r="F47" s="6">
        <v>116</v>
      </c>
      <c r="G47" s="6">
        <v>327</v>
      </c>
      <c r="H47" s="6">
        <v>177</v>
      </c>
      <c r="I47" s="6">
        <v>39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69</v>
      </c>
      <c r="E48" s="6">
        <v>70</v>
      </c>
      <c r="F48" s="6">
        <v>110</v>
      </c>
      <c r="G48" s="6">
        <v>281</v>
      </c>
      <c r="H48" s="6">
        <v>146</v>
      </c>
      <c r="I48" s="6">
        <v>38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68</v>
      </c>
      <c r="E49" s="6">
        <v>69</v>
      </c>
      <c r="F49" s="6">
        <v>107</v>
      </c>
      <c r="G49" s="6">
        <v>342</v>
      </c>
      <c r="H49" s="6">
        <v>135</v>
      </c>
      <c r="I49" s="6">
        <v>30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67</v>
      </c>
      <c r="E50" s="6">
        <v>86</v>
      </c>
      <c r="F50" s="6">
        <v>96</v>
      </c>
      <c r="G50" s="6">
        <v>388</v>
      </c>
      <c r="H50" s="6">
        <v>135</v>
      </c>
      <c r="I50" s="6">
        <v>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68</v>
      </c>
      <c r="E51" s="6">
        <v>95</v>
      </c>
      <c r="F51" s="6">
        <v>95</v>
      </c>
      <c r="G51" s="6">
        <v>368</v>
      </c>
      <c r="H51" s="6">
        <v>133</v>
      </c>
      <c r="I51" s="6">
        <v>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>
        <v>70</v>
      </c>
      <c r="E52" s="6">
        <v>94</v>
      </c>
      <c r="F52" s="6">
        <v>94</v>
      </c>
      <c r="G52" s="6">
        <v>312</v>
      </c>
      <c r="H52" s="6">
        <v>131</v>
      </c>
      <c r="I52" s="6">
        <v>17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>
        <v>69</v>
      </c>
      <c r="E53" s="6">
        <v>90</v>
      </c>
      <c r="F53" s="6">
        <v>95</v>
      </c>
      <c r="G53" s="6">
        <v>285</v>
      </c>
      <c r="H53" s="6">
        <v>130</v>
      </c>
      <c r="I53" s="6">
        <v>23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>
        <v>68</v>
      </c>
      <c r="E54" s="6">
        <v>77</v>
      </c>
      <c r="F54" s="6">
        <v>94</v>
      </c>
      <c r="G54" s="6">
        <v>265</v>
      </c>
      <c r="H54" s="6">
        <v>130</v>
      </c>
      <c r="I54" s="6">
        <v>22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>
        <v>66</v>
      </c>
      <c r="E55" s="6">
        <v>75</v>
      </c>
      <c r="F55" s="6">
        <v>89</v>
      </c>
      <c r="G55" s="6">
        <v>271</v>
      </c>
      <c r="H55" s="6">
        <v>108</v>
      </c>
      <c r="I55" s="6">
        <v>17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>
        <v>77</v>
      </c>
      <c r="E56" s="6">
        <v>72</v>
      </c>
      <c r="F56" s="6">
        <v>89</v>
      </c>
      <c r="G56" s="6">
        <v>287</v>
      </c>
      <c r="H56" s="6">
        <v>88</v>
      </c>
      <c r="I56" s="6">
        <v>4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83</v>
      </c>
      <c r="E57" s="6">
        <v>73</v>
      </c>
      <c r="F57" s="6">
        <v>85</v>
      </c>
      <c r="G57" s="6">
        <v>324</v>
      </c>
      <c r="H57" s="6">
        <v>86</v>
      </c>
      <c r="I57" s="6"/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73</v>
      </c>
      <c r="E58" s="6">
        <v>114</v>
      </c>
      <c r="F58" s="6">
        <v>84</v>
      </c>
      <c r="G58" s="6">
        <v>360</v>
      </c>
      <c r="H58" s="6">
        <v>86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74</v>
      </c>
      <c r="E59" s="6">
        <v>157</v>
      </c>
      <c r="F59" s="6">
        <v>81</v>
      </c>
      <c r="G59" s="6">
        <v>402</v>
      </c>
      <c r="H59" s="6">
        <v>83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6"/>
      <c r="D60" s="6">
        <v>74</v>
      </c>
      <c r="E60" s="6">
        <v>150</v>
      </c>
      <c r="F60" s="6">
        <v>106</v>
      </c>
      <c r="G60" s="6">
        <v>406</v>
      </c>
      <c r="H60" s="6">
        <v>75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6"/>
      <c r="D61" s="6">
        <v>80</v>
      </c>
      <c r="E61" s="6">
        <v>78</v>
      </c>
      <c r="F61" s="6">
        <v>181</v>
      </c>
      <c r="G61" s="6">
        <v>364</v>
      </c>
      <c r="H61" s="6">
        <v>91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103</v>
      </c>
      <c r="E62" s="6">
        <v>10</v>
      </c>
      <c r="F62" s="6">
        <v>206</v>
      </c>
      <c r="G62" s="6">
        <v>336</v>
      </c>
      <c r="H62" s="6">
        <v>149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101</v>
      </c>
      <c r="E63" s="6">
        <v>68</v>
      </c>
      <c r="F63" s="6">
        <v>214</v>
      </c>
      <c r="G63" s="6">
        <v>312</v>
      </c>
      <c r="H63" s="6">
        <v>171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107</v>
      </c>
      <c r="E64" s="6">
        <v>78</v>
      </c>
      <c r="F64" s="6">
        <v>229</v>
      </c>
      <c r="G64" s="6">
        <v>287</v>
      </c>
      <c r="H64" s="6">
        <v>182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108</v>
      </c>
      <c r="E65" s="6">
        <v>74</v>
      </c>
      <c r="F65" s="6">
        <v>242</v>
      </c>
      <c r="G65" s="6">
        <v>272</v>
      </c>
      <c r="H65" s="6">
        <v>192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16</v>
      </c>
      <c r="D66" s="6">
        <v>91</v>
      </c>
      <c r="E66" s="6">
        <v>72</v>
      </c>
      <c r="F66" s="6">
        <v>249</v>
      </c>
      <c r="G66" s="6">
        <v>283</v>
      </c>
      <c r="H66" s="6">
        <v>187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59</v>
      </c>
      <c r="D67" s="6">
        <v>73</v>
      </c>
      <c r="E67" s="6">
        <v>73</v>
      </c>
      <c r="F67" s="6">
        <v>281</v>
      </c>
      <c r="G67" s="6">
        <v>297</v>
      </c>
      <c r="H67" s="6">
        <v>171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73</v>
      </c>
      <c r="D68" s="6">
        <v>77</v>
      </c>
      <c r="E68" s="6">
        <v>112</v>
      </c>
      <c r="F68" s="6">
        <v>319</v>
      </c>
      <c r="G68" s="6">
        <v>281</v>
      </c>
      <c r="H68" s="6">
        <v>140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86</v>
      </c>
      <c r="D69" s="6">
        <v>72</v>
      </c>
      <c r="E69" s="6">
        <v>96</v>
      </c>
      <c r="F69" s="6">
        <v>374</v>
      </c>
      <c r="G69" s="6">
        <v>234</v>
      </c>
      <c r="H69" s="6">
        <v>120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77</v>
      </c>
      <c r="D70" s="6">
        <v>70</v>
      </c>
      <c r="E70" s="6">
        <v>64</v>
      </c>
      <c r="F70" s="6">
        <v>376</v>
      </c>
      <c r="G70" s="6">
        <v>217</v>
      </c>
      <c r="H70" s="6">
        <v>98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81</v>
      </c>
      <c r="D71" s="6">
        <v>68</v>
      </c>
      <c r="E71" s="6">
        <v>59</v>
      </c>
      <c r="F71" s="6">
        <v>368</v>
      </c>
      <c r="G71" s="6">
        <v>180</v>
      </c>
      <c r="H71" s="6">
        <v>88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104</v>
      </c>
      <c r="D72" s="8" t="s">
        <v>17</v>
      </c>
      <c r="E72" s="7">
        <v>57</v>
      </c>
      <c r="F72" s="8" t="s">
        <v>17</v>
      </c>
      <c r="G72" s="6">
        <v>145</v>
      </c>
      <c r="H72" s="7">
        <v>78</v>
      </c>
      <c r="I72" s="17" t="s">
        <v>17</v>
      </c>
      <c r="J72" s="18"/>
      <c r="K72" s="17" t="s">
        <v>17</v>
      </c>
      <c r="L72" s="5"/>
      <c r="M72" s="2"/>
    </row>
    <row r="73" spans="1:13" ht="15.75">
      <c r="A73" s="2" t="s">
        <v>18</v>
      </c>
      <c r="B73" s="2"/>
      <c r="C73" s="9">
        <f t="shared" ref="C73:L73" si="2">SUM(C42:C72)</f>
        <v>496</v>
      </c>
      <c r="D73" s="9">
        <f t="shared" si="2"/>
        <v>2323</v>
      </c>
      <c r="E73" s="9">
        <f t="shared" si="2"/>
        <v>2495</v>
      </c>
      <c r="F73" s="9">
        <f t="shared" si="2"/>
        <v>4711</v>
      </c>
      <c r="G73" s="9">
        <f t="shared" si="2"/>
        <v>9898</v>
      </c>
      <c r="H73" s="9">
        <f t="shared" si="2"/>
        <v>4231</v>
      </c>
      <c r="I73" s="9">
        <f t="shared" si="2"/>
        <v>487</v>
      </c>
      <c r="J73" s="9">
        <f t="shared" si="2"/>
        <v>0</v>
      </c>
      <c r="K73" s="9">
        <f t="shared" si="2"/>
        <v>0</v>
      </c>
      <c r="L73" s="9">
        <f t="shared" si="2"/>
        <v>0</v>
      </c>
      <c r="M73" s="2"/>
    </row>
    <row r="74" spans="1:13" ht="15.75">
      <c r="A74" s="2" t="s">
        <v>19</v>
      </c>
      <c r="B74" s="2"/>
      <c r="C74" s="10">
        <f>C73*1.9835</f>
        <v>983.81600000000003</v>
      </c>
      <c r="D74" s="10">
        <f>D73*1.9835</f>
        <v>4607.6705000000002</v>
      </c>
      <c r="E74" s="10">
        <f>E73*1.9835</f>
        <v>4948.8325000000004</v>
      </c>
      <c r="F74" s="10">
        <f>F73*1.9835</f>
        <v>9344.2685000000001</v>
      </c>
      <c r="G74" s="10">
        <f>G73*1.9835-1</f>
        <v>19631.683000000001</v>
      </c>
      <c r="H74" s="10">
        <f>H73*1.9835</f>
        <v>8392.1885000000002</v>
      </c>
      <c r="I74" s="10">
        <f>I73*1.9835</f>
        <v>965.96450000000004</v>
      </c>
      <c r="J74" s="10">
        <f>J73*1.9835</f>
        <v>0</v>
      </c>
      <c r="K74" s="10">
        <f>K73*1.9835</f>
        <v>0</v>
      </c>
      <c r="L74" s="10">
        <f>L73*1.9835</f>
        <v>0</v>
      </c>
      <c r="M74" s="2"/>
    </row>
    <row r="75" spans="1:13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f>COUNTA(C42:L72)-4</f>
        <v>175</v>
      </c>
      <c r="L75" s="9" t="s">
        <v>21</v>
      </c>
      <c r="M75" s="2"/>
    </row>
    <row r="76" spans="1:13" ht="16.5" thickBot="1">
      <c r="A76" s="12">
        <v>1981</v>
      </c>
      <c r="B76" s="12" t="s">
        <v>22</v>
      </c>
      <c r="C76" s="12"/>
      <c r="D76" s="13">
        <f>SUM(C73:L73)</f>
        <v>24641</v>
      </c>
      <c r="E76" s="14" t="s">
        <v>18</v>
      </c>
      <c r="F76" s="14"/>
      <c r="G76" s="13">
        <f>D76*1.9835</f>
        <v>48875.423500000004</v>
      </c>
      <c r="H76" s="14" t="s">
        <v>23</v>
      </c>
      <c r="I76" s="12" t="s">
        <v>24</v>
      </c>
      <c r="J76" s="12"/>
      <c r="K76" s="15">
        <v>175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166</v>
      </c>
      <c r="H80" s="6">
        <v>342</v>
      </c>
      <c r="I80" s="6">
        <v>106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</v>
      </c>
      <c r="H81" s="6">
        <v>336</v>
      </c>
      <c r="I81" s="6">
        <v>100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170</v>
      </c>
      <c r="H82" s="6">
        <v>326</v>
      </c>
      <c r="I82" s="6">
        <v>96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152</v>
      </c>
      <c r="H83" s="6">
        <v>323</v>
      </c>
      <c r="I83" s="6">
        <v>94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159</v>
      </c>
      <c r="H84" s="6">
        <v>321</v>
      </c>
      <c r="I84" s="6">
        <v>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168</v>
      </c>
      <c r="H85" s="6">
        <v>317</v>
      </c>
      <c r="I85" s="6">
        <v>97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170</v>
      </c>
      <c r="H86" s="6">
        <v>326</v>
      </c>
      <c r="I86" s="6">
        <v>115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170</v>
      </c>
      <c r="H87" s="6">
        <v>330</v>
      </c>
      <c r="I87" s="6">
        <v>124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171</v>
      </c>
      <c r="H88" s="6">
        <v>336</v>
      </c>
      <c r="I88" s="6">
        <v>120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182</v>
      </c>
      <c r="H89" s="6">
        <v>338</v>
      </c>
      <c r="I89" s="6">
        <v>107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184</v>
      </c>
      <c r="H90" s="6">
        <v>316</v>
      </c>
      <c r="I90" s="6">
        <v>101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176</v>
      </c>
      <c r="H91" s="6">
        <v>289</v>
      </c>
      <c r="I91" s="6">
        <v>102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176</v>
      </c>
      <c r="H92" s="6">
        <v>249</v>
      </c>
      <c r="I92" s="6">
        <v>74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180</v>
      </c>
      <c r="H93" s="6">
        <v>201</v>
      </c>
      <c r="I93" s="6">
        <v>37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211</v>
      </c>
      <c r="H94" s="6">
        <v>188</v>
      </c>
      <c r="I94" s="6">
        <v>14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217</v>
      </c>
      <c r="H95" s="6">
        <v>188</v>
      </c>
      <c r="I95" s="6">
        <v>18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29</v>
      </c>
      <c r="G96" s="6">
        <v>258</v>
      </c>
      <c r="H96" s="6">
        <v>198</v>
      </c>
      <c r="I96" s="6">
        <v>28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120</v>
      </c>
      <c r="G97" s="6">
        <v>258</v>
      </c>
      <c r="H97" s="6">
        <v>211</v>
      </c>
      <c r="I97" s="6">
        <v>30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121</v>
      </c>
      <c r="G98" s="6">
        <v>296</v>
      </c>
      <c r="H98" s="6">
        <v>206</v>
      </c>
      <c r="I98" s="6">
        <v>4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121</v>
      </c>
      <c r="G99" s="6">
        <v>382</v>
      </c>
      <c r="H99" s="6">
        <v>209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125</v>
      </c>
      <c r="G100" s="6">
        <v>354</v>
      </c>
      <c r="H100" s="6">
        <v>214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128</v>
      </c>
      <c r="G101" s="6">
        <v>348</v>
      </c>
      <c r="H101" s="6">
        <v>220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120</v>
      </c>
      <c r="G102" s="6">
        <v>344</v>
      </c>
      <c r="H102" s="6">
        <v>226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121</v>
      </c>
      <c r="G103" s="6">
        <v>336</v>
      </c>
      <c r="H103" s="6">
        <v>175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121</v>
      </c>
      <c r="G104" s="6">
        <v>334</v>
      </c>
      <c r="H104" s="6">
        <v>136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131</v>
      </c>
      <c r="G105" s="6">
        <v>338</v>
      </c>
      <c r="H105" s="6">
        <v>135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142</v>
      </c>
      <c r="G106" s="6">
        <v>344</v>
      </c>
      <c r="H106" s="6">
        <v>132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142</v>
      </c>
      <c r="G107" s="6">
        <v>356</v>
      </c>
      <c r="H107" s="6">
        <v>119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142</v>
      </c>
      <c r="G108" s="6">
        <v>356</v>
      </c>
      <c r="H108" s="6">
        <v>115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154</v>
      </c>
      <c r="G109" s="6">
        <v>352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17</v>
      </c>
      <c r="E110" s="7"/>
      <c r="F110" s="8" t="s">
        <v>17</v>
      </c>
      <c r="G110" s="6">
        <v>342</v>
      </c>
      <c r="H110" s="7">
        <v>114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3">SUM(C80:C110)</f>
        <v>0</v>
      </c>
      <c r="D111" s="9">
        <f t="shared" si="3"/>
        <v>0</v>
      </c>
      <c r="E111" s="9">
        <f t="shared" si="3"/>
        <v>0</v>
      </c>
      <c r="F111" s="9">
        <f t="shared" si="3"/>
        <v>1717</v>
      </c>
      <c r="G111" s="9">
        <f t="shared" si="3"/>
        <v>7846</v>
      </c>
      <c r="H111" s="9">
        <f t="shared" si="3"/>
        <v>7250</v>
      </c>
      <c r="I111" s="9">
        <f t="shared" si="3"/>
        <v>1461</v>
      </c>
      <c r="J111" s="9">
        <f t="shared" si="3"/>
        <v>0</v>
      </c>
      <c r="K111" s="9">
        <f t="shared" si="3"/>
        <v>0</v>
      </c>
      <c r="L111" s="9">
        <f t="shared" si="3"/>
        <v>0</v>
      </c>
      <c r="M111" s="2"/>
    </row>
    <row r="112" spans="1:13" ht="15.75">
      <c r="A112" s="2" t="s">
        <v>19</v>
      </c>
      <c r="B112" s="2"/>
      <c r="C112" s="10">
        <f t="shared" ref="C112:L112" si="4">C111*1.9835</f>
        <v>0</v>
      </c>
      <c r="D112" s="10">
        <f t="shared" si="4"/>
        <v>0</v>
      </c>
      <c r="E112" s="10">
        <f t="shared" si="4"/>
        <v>0</v>
      </c>
      <c r="F112" s="10">
        <f t="shared" si="4"/>
        <v>3405.6695</v>
      </c>
      <c r="G112" s="10">
        <f t="shared" si="4"/>
        <v>15562.541000000001</v>
      </c>
      <c r="H112" s="10">
        <f t="shared" si="4"/>
        <v>14380.375</v>
      </c>
      <c r="I112" s="10">
        <f t="shared" si="4"/>
        <v>2897.8935000000001</v>
      </c>
      <c r="J112" s="10">
        <f t="shared" si="4"/>
        <v>0</v>
      </c>
      <c r="K112" s="10">
        <f t="shared" si="4"/>
        <v>0</v>
      </c>
      <c r="L112" s="10">
        <f t="shared" si="4"/>
        <v>0</v>
      </c>
      <c r="M112" s="2"/>
    </row>
    <row r="113" spans="1:13" ht="15.75">
      <c r="A113" s="2"/>
      <c r="B113" s="2"/>
      <c r="C113" s="9"/>
      <c r="D113" s="9"/>
      <c r="E113" s="9"/>
      <c r="F113" s="9"/>
      <c r="G113" s="9"/>
      <c r="H113" s="9"/>
      <c r="I113" s="9" t="s">
        <v>20</v>
      </c>
      <c r="J113" s="9"/>
      <c r="K113" s="11">
        <f>COUNTA(C80:L110)-4</f>
        <v>95</v>
      </c>
      <c r="L113" s="9" t="s">
        <v>21</v>
      </c>
      <c r="M113" s="2"/>
    </row>
    <row r="114" spans="1:13" ht="16.5" thickBot="1">
      <c r="A114" s="12">
        <v>1982</v>
      </c>
      <c r="B114" s="12" t="s">
        <v>22</v>
      </c>
      <c r="C114" s="12"/>
      <c r="D114" s="13">
        <f>SUM(C111:L111)</f>
        <v>18274</v>
      </c>
      <c r="E114" s="14" t="s">
        <v>18</v>
      </c>
      <c r="F114" s="14"/>
      <c r="G114" s="13">
        <f>D114*1.9835</f>
        <v>36246.478999999999</v>
      </c>
      <c r="H114" s="14" t="s">
        <v>23</v>
      </c>
      <c r="I114" s="12" t="s">
        <v>24</v>
      </c>
      <c r="J114" s="12"/>
      <c r="K114" s="15">
        <v>95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198</v>
      </c>
      <c r="F118" s="6">
        <v>67</v>
      </c>
      <c r="G118" s="6">
        <v>222</v>
      </c>
      <c r="H118" s="6">
        <v>627</v>
      </c>
      <c r="I118" s="6">
        <v>188</v>
      </c>
      <c r="J118" s="6">
        <v>72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203</v>
      </c>
      <c r="F119" s="6">
        <v>68</v>
      </c>
      <c r="G119" s="6">
        <v>220</v>
      </c>
      <c r="H119" s="6">
        <v>623</v>
      </c>
      <c r="I119" s="6">
        <v>193</v>
      </c>
      <c r="J119" s="6">
        <v>55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229</v>
      </c>
      <c r="F120" s="6">
        <v>68</v>
      </c>
      <c r="G120" s="6">
        <v>222</v>
      </c>
      <c r="H120" s="6">
        <v>609</v>
      </c>
      <c r="I120" s="6">
        <v>192</v>
      </c>
      <c r="J120" s="6">
        <v>47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309</v>
      </c>
      <c r="F121" s="6">
        <v>67</v>
      </c>
      <c r="G121" s="6">
        <v>254</v>
      </c>
      <c r="H121" s="6">
        <v>578</v>
      </c>
      <c r="I121" s="6">
        <v>196</v>
      </c>
      <c r="J121" s="6">
        <v>13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368</v>
      </c>
      <c r="F122" s="6">
        <v>68</v>
      </c>
      <c r="G122" s="6">
        <v>281</v>
      </c>
      <c r="H122" s="6">
        <v>570</v>
      </c>
      <c r="I122" s="6">
        <v>198</v>
      </c>
      <c r="J122" s="6">
        <v>3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370</v>
      </c>
      <c r="F123" s="6">
        <v>67</v>
      </c>
      <c r="G123" s="6">
        <v>294</v>
      </c>
      <c r="H123" s="6">
        <v>570</v>
      </c>
      <c r="I123" s="6">
        <v>198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374</v>
      </c>
      <c r="F124" s="6">
        <v>67</v>
      </c>
      <c r="G124" s="6">
        <v>325</v>
      </c>
      <c r="H124" s="6">
        <v>576</v>
      </c>
      <c r="I124" s="6">
        <v>200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382</v>
      </c>
      <c r="F125" s="6">
        <v>66</v>
      </c>
      <c r="G125" s="6">
        <v>338</v>
      </c>
      <c r="H125" s="6">
        <v>576</v>
      </c>
      <c r="I125" s="6">
        <v>185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348</v>
      </c>
      <c r="F126" s="6">
        <v>63</v>
      </c>
      <c r="G126" s="6">
        <v>360</v>
      </c>
      <c r="H126" s="6">
        <v>563</v>
      </c>
      <c r="I126" s="6">
        <v>161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303</v>
      </c>
      <c r="F127" s="6">
        <v>64</v>
      </c>
      <c r="G127" s="6">
        <v>370</v>
      </c>
      <c r="H127" s="6">
        <v>529</v>
      </c>
      <c r="I127" s="6">
        <v>152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303</v>
      </c>
      <c r="F128" s="6">
        <v>63</v>
      </c>
      <c r="G128" s="6">
        <v>406</v>
      </c>
      <c r="H128" s="6">
        <v>498</v>
      </c>
      <c r="I128" s="6">
        <v>138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303</v>
      </c>
      <c r="F129" s="6">
        <v>62</v>
      </c>
      <c r="G129" s="6">
        <v>436</v>
      </c>
      <c r="H129" s="6">
        <v>508</v>
      </c>
      <c r="I129" s="6">
        <v>130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303</v>
      </c>
      <c r="F130" s="6">
        <v>66</v>
      </c>
      <c r="G130" s="6">
        <v>446</v>
      </c>
      <c r="H130" s="6">
        <v>500</v>
      </c>
      <c r="I130" s="6">
        <v>172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305</v>
      </c>
      <c r="F131" s="6">
        <v>43</v>
      </c>
      <c r="G131" s="6">
        <v>444</v>
      </c>
      <c r="H131" s="6">
        <v>498</v>
      </c>
      <c r="I131" s="6">
        <v>186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303</v>
      </c>
      <c r="F132" s="6">
        <v>10</v>
      </c>
      <c r="G132" s="6">
        <v>444</v>
      </c>
      <c r="H132" s="6">
        <v>504</v>
      </c>
      <c r="I132" s="6">
        <v>169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281</v>
      </c>
      <c r="F133" s="6">
        <v>76</v>
      </c>
      <c r="G133" s="6">
        <v>444</v>
      </c>
      <c r="H133" s="6">
        <v>492</v>
      </c>
      <c r="I133" s="6">
        <v>169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234</v>
      </c>
      <c r="F134" s="6">
        <v>89</v>
      </c>
      <c r="G134" s="6">
        <v>452</v>
      </c>
      <c r="H134" s="6">
        <v>464</v>
      </c>
      <c r="I134" s="6">
        <v>100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174</v>
      </c>
      <c r="F135" s="6">
        <v>92</v>
      </c>
      <c r="G135" s="6">
        <v>476</v>
      </c>
      <c r="H135" s="6">
        <v>446</v>
      </c>
      <c r="I135" s="6">
        <v>76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131</v>
      </c>
      <c r="F136" s="6">
        <v>94</v>
      </c>
      <c r="G136" s="6">
        <v>492</v>
      </c>
      <c r="H136" s="6">
        <v>430</v>
      </c>
      <c r="I136" s="6">
        <v>76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111</v>
      </c>
      <c r="E137" s="6">
        <v>127</v>
      </c>
      <c r="F137" s="6">
        <v>91</v>
      </c>
      <c r="G137" s="6">
        <v>486</v>
      </c>
      <c r="H137" s="6">
        <v>391</v>
      </c>
      <c r="I137" s="6">
        <v>78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196</v>
      </c>
      <c r="E138" s="6">
        <v>124</v>
      </c>
      <c r="F138" s="6">
        <v>90</v>
      </c>
      <c r="G138" s="6">
        <v>476</v>
      </c>
      <c r="H138" s="6">
        <v>372</v>
      </c>
      <c r="I138" s="6">
        <v>74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200</v>
      </c>
      <c r="E139" s="6">
        <v>122</v>
      </c>
      <c r="F139" s="6">
        <v>147</v>
      </c>
      <c r="G139" s="6">
        <v>494</v>
      </c>
      <c r="H139" s="6">
        <v>374</v>
      </c>
      <c r="I139" s="6">
        <v>71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200</v>
      </c>
      <c r="E140" s="6">
        <v>100</v>
      </c>
      <c r="F140" s="6">
        <v>198</v>
      </c>
      <c r="G140" s="6">
        <v>524</v>
      </c>
      <c r="H140" s="6">
        <v>370</v>
      </c>
      <c r="I140" s="6">
        <v>70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198</v>
      </c>
      <c r="E141" s="6">
        <v>66</v>
      </c>
      <c r="F141" s="6">
        <v>201</v>
      </c>
      <c r="G141" s="6">
        <v>528</v>
      </c>
      <c r="H141" s="6">
        <v>312</v>
      </c>
      <c r="I141" s="6">
        <v>69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196</v>
      </c>
      <c r="E142" s="6">
        <v>71</v>
      </c>
      <c r="F142" s="6">
        <v>216</v>
      </c>
      <c r="G142" s="6">
        <v>581</v>
      </c>
      <c r="H142" s="6">
        <v>268</v>
      </c>
      <c r="I142" s="6">
        <v>68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196</v>
      </c>
      <c r="E143" s="6">
        <v>72</v>
      </c>
      <c r="F143" s="6">
        <v>220</v>
      </c>
      <c r="G143" s="6">
        <v>612</v>
      </c>
      <c r="H143" s="6">
        <v>235</v>
      </c>
      <c r="I143" s="6">
        <v>69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195</v>
      </c>
      <c r="E144" s="6">
        <v>71</v>
      </c>
      <c r="F144" s="6">
        <v>220</v>
      </c>
      <c r="G144" s="6">
        <v>607</v>
      </c>
      <c r="H144" s="6">
        <v>226</v>
      </c>
      <c r="I144" s="6">
        <v>66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200</v>
      </c>
      <c r="E145" s="6">
        <v>62</v>
      </c>
      <c r="F145" s="6">
        <v>220</v>
      </c>
      <c r="G145" s="6">
        <v>607</v>
      </c>
      <c r="H145" s="6">
        <v>227</v>
      </c>
      <c r="I145" s="6">
        <v>62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195</v>
      </c>
      <c r="E146" s="6">
        <v>66</v>
      </c>
      <c r="F146" s="6">
        <v>220</v>
      </c>
      <c r="G146" s="6">
        <v>614</v>
      </c>
      <c r="H146" s="6">
        <v>214</v>
      </c>
      <c r="I146" s="6">
        <v>106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195</v>
      </c>
      <c r="E147" s="6">
        <v>66</v>
      </c>
      <c r="F147" s="6">
        <v>220</v>
      </c>
      <c r="G147" s="6">
        <v>629</v>
      </c>
      <c r="H147" s="6">
        <v>200</v>
      </c>
      <c r="I147" s="6">
        <v>104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66</v>
      </c>
      <c r="F148" s="8" t="s">
        <v>17</v>
      </c>
      <c r="G148" s="6">
        <v>629</v>
      </c>
      <c r="H148" s="7">
        <v>187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5">SUM(C118:C148)</f>
        <v>0</v>
      </c>
      <c r="D149" s="9">
        <f t="shared" si="5"/>
        <v>2082</v>
      </c>
      <c r="E149" s="9">
        <f t="shared" si="5"/>
        <v>6434</v>
      </c>
      <c r="F149" s="9">
        <f t="shared" si="5"/>
        <v>3303</v>
      </c>
      <c r="G149" s="9">
        <f t="shared" si="5"/>
        <v>13713</v>
      </c>
      <c r="H149" s="9">
        <f t="shared" si="5"/>
        <v>13537</v>
      </c>
      <c r="I149" s="9">
        <f t="shared" si="5"/>
        <v>3916</v>
      </c>
      <c r="J149" s="9">
        <f t="shared" si="5"/>
        <v>190</v>
      </c>
      <c r="K149" s="9">
        <f t="shared" si="5"/>
        <v>0</v>
      </c>
      <c r="L149" s="9">
        <f t="shared" si="5"/>
        <v>0</v>
      </c>
      <c r="M149" s="2"/>
    </row>
    <row r="150" spans="1:13" ht="15.75">
      <c r="A150" s="2" t="s">
        <v>19</v>
      </c>
      <c r="B150" s="2"/>
      <c r="C150" s="10">
        <f t="shared" ref="C150:L150" si="6">C149*1.9835</f>
        <v>0</v>
      </c>
      <c r="D150" s="10">
        <f t="shared" si="6"/>
        <v>4129.6469999999999</v>
      </c>
      <c r="E150" s="10">
        <f t="shared" si="6"/>
        <v>12761.839</v>
      </c>
      <c r="F150" s="10">
        <f t="shared" si="6"/>
        <v>6551.5005000000001</v>
      </c>
      <c r="G150" s="10">
        <f t="shared" si="6"/>
        <v>27199.735499999999</v>
      </c>
      <c r="H150" s="10">
        <f t="shared" si="6"/>
        <v>26850.639500000001</v>
      </c>
      <c r="I150" s="10">
        <f t="shared" si="6"/>
        <v>7767.3860000000004</v>
      </c>
      <c r="J150" s="10">
        <f t="shared" si="6"/>
        <v>376.86500000000001</v>
      </c>
      <c r="K150" s="10">
        <f t="shared" si="6"/>
        <v>0</v>
      </c>
      <c r="L150" s="10">
        <f t="shared" si="6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169</v>
      </c>
      <c r="L151" s="9" t="s">
        <v>21</v>
      </c>
      <c r="M151" s="2"/>
    </row>
    <row r="152" spans="1:13" ht="16.5" thickBot="1">
      <c r="A152" s="12">
        <v>1983</v>
      </c>
      <c r="B152" s="12" t="s">
        <v>22</v>
      </c>
      <c r="C152" s="12"/>
      <c r="D152" s="13">
        <f>SUM(C149:L149)</f>
        <v>43175</v>
      </c>
      <c r="E152" s="14" t="s">
        <v>18</v>
      </c>
      <c r="F152" s="14"/>
      <c r="G152" s="13">
        <f>D152*1.9835-2</f>
        <v>85635.612500000003</v>
      </c>
      <c r="H152" s="14" t="s">
        <v>23</v>
      </c>
      <c r="I152" s="12" t="s">
        <v>24</v>
      </c>
      <c r="J152" s="12"/>
      <c r="K152" s="15">
        <v>169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187</v>
      </c>
      <c r="H156" s="6">
        <v>596</v>
      </c>
      <c r="I156" s="6">
        <v>254</v>
      </c>
      <c r="J156" s="6">
        <v>67</v>
      </c>
      <c r="K156" s="6">
        <v>47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193</v>
      </c>
      <c r="H157" s="6">
        <v>598</v>
      </c>
      <c r="I157" s="6">
        <v>267</v>
      </c>
      <c r="J157" s="6">
        <v>65</v>
      </c>
      <c r="K157" s="6">
        <v>40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260</v>
      </c>
      <c r="H158" s="6">
        <v>594</v>
      </c>
      <c r="I158" s="6">
        <v>272</v>
      </c>
      <c r="J158" s="6">
        <v>65</v>
      </c>
      <c r="K158" s="6">
        <v>20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310</v>
      </c>
      <c r="H159" s="6">
        <v>598</v>
      </c>
      <c r="I159" s="6">
        <v>256</v>
      </c>
      <c r="J159" s="6">
        <v>63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364</v>
      </c>
      <c r="H160" s="6">
        <v>607</v>
      </c>
      <c r="I160" s="6">
        <v>245</v>
      </c>
      <c r="J160" s="6">
        <v>66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382</v>
      </c>
      <c r="H161" s="6">
        <v>612</v>
      </c>
      <c r="I161" s="6">
        <v>227</v>
      </c>
      <c r="J161" s="6">
        <v>95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55</v>
      </c>
      <c r="G162" s="6">
        <v>380</v>
      </c>
      <c r="H162" s="6">
        <v>590</v>
      </c>
      <c r="I162" s="6">
        <v>204</v>
      </c>
      <c r="J162" s="6">
        <v>96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125</v>
      </c>
      <c r="G163" s="6">
        <v>382</v>
      </c>
      <c r="H163" s="6">
        <v>568</v>
      </c>
      <c r="I163" s="6">
        <v>179</v>
      </c>
      <c r="J163" s="6">
        <v>91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135</v>
      </c>
      <c r="G164" s="6">
        <v>380</v>
      </c>
      <c r="H164" s="6">
        <v>574</v>
      </c>
      <c r="I164" s="6">
        <v>164</v>
      </c>
      <c r="J164" s="6">
        <v>84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115</v>
      </c>
      <c r="G165" s="6">
        <v>380</v>
      </c>
      <c r="H165" s="6">
        <v>570</v>
      </c>
      <c r="I165" s="6">
        <v>143</v>
      </c>
      <c r="J165" s="6">
        <v>89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115</v>
      </c>
      <c r="G166" s="6">
        <v>404</v>
      </c>
      <c r="H166" s="6">
        <v>559</v>
      </c>
      <c r="I166" s="6">
        <v>130</v>
      </c>
      <c r="J166" s="6">
        <v>90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116</v>
      </c>
      <c r="G167" s="6">
        <v>414</v>
      </c>
      <c r="H167" s="6">
        <v>559</v>
      </c>
      <c r="I167" s="6">
        <v>100</v>
      </c>
      <c r="J167" s="6">
        <v>88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120</v>
      </c>
      <c r="G168" s="6">
        <v>416</v>
      </c>
      <c r="H168" s="6">
        <v>568</v>
      </c>
      <c r="I168" s="6">
        <v>86</v>
      </c>
      <c r="J168" s="6">
        <v>88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103</v>
      </c>
      <c r="G169" s="6">
        <v>410</v>
      </c>
      <c r="H169" s="6">
        <v>544</v>
      </c>
      <c r="I169" s="6">
        <v>80</v>
      </c>
      <c r="J169" s="6">
        <v>87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88</v>
      </c>
      <c r="G170" s="6">
        <v>414</v>
      </c>
      <c r="H170" s="6">
        <v>526</v>
      </c>
      <c r="I170" s="6">
        <v>68</v>
      </c>
      <c r="J170" s="6">
        <v>111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91</v>
      </c>
      <c r="G171" s="6">
        <v>428</v>
      </c>
      <c r="H171" s="6">
        <v>502</v>
      </c>
      <c r="I171" s="6">
        <v>68</v>
      </c>
      <c r="J171" s="6">
        <v>133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91</v>
      </c>
      <c r="G172" s="6">
        <v>436</v>
      </c>
      <c r="H172" s="6">
        <v>468</v>
      </c>
      <c r="I172" s="6">
        <v>71</v>
      </c>
      <c r="J172" s="6">
        <v>140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86</v>
      </c>
      <c r="G173" s="6">
        <v>434</v>
      </c>
      <c r="H173" s="6">
        <v>456</v>
      </c>
      <c r="I173" s="6">
        <v>72</v>
      </c>
      <c r="J173" s="6">
        <v>139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85</v>
      </c>
      <c r="G174" s="6">
        <v>432</v>
      </c>
      <c r="H174" s="6">
        <v>462</v>
      </c>
      <c r="I174" s="6">
        <v>82</v>
      </c>
      <c r="J174" s="6">
        <v>129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89</v>
      </c>
      <c r="G175" s="6">
        <v>448</v>
      </c>
      <c r="H175" s="6">
        <v>476</v>
      </c>
      <c r="I175" s="6">
        <v>82</v>
      </c>
      <c r="J175" s="6">
        <v>122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90</v>
      </c>
      <c r="G176" s="6">
        <v>458</v>
      </c>
      <c r="H176" s="6">
        <v>464</v>
      </c>
      <c r="I176" s="6">
        <v>82</v>
      </c>
      <c r="J176" s="6">
        <v>119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91</v>
      </c>
      <c r="G177" s="6">
        <v>464</v>
      </c>
      <c r="H177" s="6">
        <v>420</v>
      </c>
      <c r="I177" s="6">
        <v>57</v>
      </c>
      <c r="J177" s="6">
        <v>114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90</v>
      </c>
      <c r="G178" s="6">
        <v>472</v>
      </c>
      <c r="H178" s="6">
        <v>352</v>
      </c>
      <c r="I178" s="6">
        <v>50</v>
      </c>
      <c r="J178" s="6">
        <v>111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92</v>
      </c>
      <c r="G179" s="6">
        <v>478</v>
      </c>
      <c r="H179" s="6">
        <v>267</v>
      </c>
      <c r="I179" s="6">
        <v>56</v>
      </c>
      <c r="J179" s="6">
        <v>110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95</v>
      </c>
      <c r="G180" s="6">
        <v>502</v>
      </c>
      <c r="H180" s="6">
        <v>242</v>
      </c>
      <c r="I180" s="6">
        <v>61</v>
      </c>
      <c r="J180" s="6">
        <v>110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118</v>
      </c>
      <c r="G181" s="6">
        <v>516</v>
      </c>
      <c r="H181" s="6">
        <v>244</v>
      </c>
      <c r="I181" s="6">
        <v>88</v>
      </c>
      <c r="J181" s="6">
        <v>117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121</v>
      </c>
      <c r="G182" s="6">
        <v>512</v>
      </c>
      <c r="H182" s="6">
        <v>245</v>
      </c>
      <c r="I182" s="6">
        <v>106</v>
      </c>
      <c r="J182" s="6">
        <v>120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128</v>
      </c>
      <c r="G183" s="6">
        <v>552</v>
      </c>
      <c r="H183" s="6">
        <v>244</v>
      </c>
      <c r="I183" s="6">
        <v>69</v>
      </c>
      <c r="J183" s="6">
        <v>117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142</v>
      </c>
      <c r="G184" s="6">
        <v>574</v>
      </c>
      <c r="H184" s="6">
        <v>236</v>
      </c>
      <c r="I184" s="6">
        <v>68</v>
      </c>
      <c r="J184" s="6">
        <v>110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161</v>
      </c>
      <c r="G185" s="6">
        <v>596</v>
      </c>
      <c r="H185" s="6">
        <v>245</v>
      </c>
      <c r="I185" s="6">
        <v>68</v>
      </c>
      <c r="J185" s="6">
        <v>95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/>
      <c r="F186" s="8" t="s">
        <v>17</v>
      </c>
      <c r="G186" s="6">
        <v>605</v>
      </c>
      <c r="H186" s="7">
        <v>244</v>
      </c>
      <c r="I186" s="8" t="s">
        <v>17</v>
      </c>
      <c r="J186" s="7">
        <v>65</v>
      </c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7">SUM(C156:C186)</f>
        <v>0</v>
      </c>
      <c r="D187" s="9">
        <f t="shared" si="7"/>
        <v>0</v>
      </c>
      <c r="E187" s="9">
        <f t="shared" si="7"/>
        <v>0</v>
      </c>
      <c r="F187" s="9">
        <f t="shared" si="7"/>
        <v>2542</v>
      </c>
      <c r="G187" s="9">
        <f t="shared" si="7"/>
        <v>13183</v>
      </c>
      <c r="H187" s="9">
        <f t="shared" si="7"/>
        <v>14230</v>
      </c>
      <c r="I187" s="9">
        <f t="shared" si="7"/>
        <v>3755</v>
      </c>
      <c r="J187" s="9">
        <f t="shared" si="7"/>
        <v>3096</v>
      </c>
      <c r="K187" s="9">
        <f t="shared" si="7"/>
        <v>107</v>
      </c>
      <c r="L187" s="9">
        <f t="shared" si="7"/>
        <v>0</v>
      </c>
      <c r="M187" s="2"/>
    </row>
    <row r="188" spans="1:13" ht="15.75">
      <c r="A188" s="2" t="s">
        <v>19</v>
      </c>
      <c r="B188" s="2"/>
      <c r="C188" s="10">
        <f t="shared" ref="C188:L188" si="8">C187*1.9835</f>
        <v>0</v>
      </c>
      <c r="D188" s="10">
        <f t="shared" si="8"/>
        <v>0</v>
      </c>
      <c r="E188" s="10">
        <f t="shared" si="8"/>
        <v>0</v>
      </c>
      <c r="F188" s="10">
        <f t="shared" si="8"/>
        <v>5042.0569999999998</v>
      </c>
      <c r="G188" s="10">
        <f t="shared" si="8"/>
        <v>26148.480500000001</v>
      </c>
      <c r="H188" s="10">
        <f t="shared" si="8"/>
        <v>28225.205000000002</v>
      </c>
      <c r="I188" s="10">
        <f t="shared" si="8"/>
        <v>7448.0425000000005</v>
      </c>
      <c r="J188" s="10">
        <f t="shared" si="8"/>
        <v>6140.9160000000002</v>
      </c>
      <c r="K188" s="10">
        <f t="shared" si="8"/>
        <v>212.2345</v>
      </c>
      <c r="L188" s="10">
        <f t="shared" si="8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150</v>
      </c>
      <c r="L189" s="9" t="s">
        <v>21</v>
      </c>
      <c r="M189" s="2"/>
    </row>
    <row r="190" spans="1:13" ht="16.5" thickBot="1">
      <c r="A190" s="12">
        <v>1984</v>
      </c>
      <c r="B190" s="12" t="s">
        <v>22</v>
      </c>
      <c r="C190" s="12"/>
      <c r="D190" s="13">
        <f>SUM(C187:L187)</f>
        <v>36913</v>
      </c>
      <c r="E190" s="14" t="s">
        <v>18</v>
      </c>
      <c r="F190" s="14"/>
      <c r="G190" s="13">
        <f>D190*1.9835-1</f>
        <v>73215.935500000007</v>
      </c>
      <c r="H190" s="14" t="s">
        <v>23</v>
      </c>
      <c r="I190" s="12" t="s">
        <v>24</v>
      </c>
      <c r="J190" s="12"/>
      <c r="K190" s="15">
        <v>150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62</v>
      </c>
      <c r="G194" s="6">
        <v>338</v>
      </c>
      <c r="H194" s="6">
        <v>174</v>
      </c>
      <c r="I194" s="6">
        <v>126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64</v>
      </c>
      <c r="G195" s="6">
        <v>332</v>
      </c>
      <c r="H195" s="6">
        <v>126</v>
      </c>
      <c r="I195" s="6">
        <v>126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61</v>
      </c>
      <c r="G196" s="6">
        <v>334</v>
      </c>
      <c r="H196" s="6">
        <v>160</v>
      </c>
      <c r="I196" s="6">
        <v>128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62</v>
      </c>
      <c r="G197" s="6">
        <v>330</v>
      </c>
      <c r="H197" s="6">
        <v>136</v>
      </c>
      <c r="I197" s="6">
        <v>122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60</v>
      </c>
      <c r="G198" s="6">
        <v>328</v>
      </c>
      <c r="H198" s="6">
        <v>71</v>
      </c>
      <c r="I198" s="6">
        <v>101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60</v>
      </c>
      <c r="G199" s="6">
        <v>328</v>
      </c>
      <c r="H199" s="6">
        <v>39</v>
      </c>
      <c r="I199" s="6">
        <v>91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59</v>
      </c>
      <c r="G200" s="6">
        <v>326</v>
      </c>
      <c r="H200" s="6">
        <v>38</v>
      </c>
      <c r="I200" s="6">
        <v>88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63</v>
      </c>
      <c r="G201" s="6">
        <v>328</v>
      </c>
      <c r="H201" s="6">
        <v>49</v>
      </c>
      <c r="I201" s="6">
        <v>84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62</v>
      </c>
      <c r="G202" s="6">
        <v>328</v>
      </c>
      <c r="H202" s="6">
        <v>58</v>
      </c>
      <c r="I202" s="6">
        <v>73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83</v>
      </c>
      <c r="G203" s="6">
        <v>330</v>
      </c>
      <c r="H203" s="6">
        <v>60</v>
      </c>
      <c r="I203" s="6">
        <v>58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100</v>
      </c>
      <c r="G204" s="6">
        <v>332</v>
      </c>
      <c r="H204" s="6">
        <v>60</v>
      </c>
      <c r="I204" s="6">
        <v>44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102</v>
      </c>
      <c r="G205" s="6">
        <v>352</v>
      </c>
      <c r="H205" s="6">
        <v>77</v>
      </c>
      <c r="I205" s="6">
        <v>29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103</v>
      </c>
      <c r="G206" s="6">
        <v>376</v>
      </c>
      <c r="H206" s="6">
        <v>100</v>
      </c>
      <c r="I206" s="6">
        <v>16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89</v>
      </c>
      <c r="G207" s="6">
        <v>388</v>
      </c>
      <c r="H207" s="6">
        <v>106</v>
      </c>
      <c r="I207" s="6">
        <v>11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85</v>
      </c>
      <c r="G208" s="6">
        <v>452</v>
      </c>
      <c r="H208" s="6">
        <v>100</v>
      </c>
      <c r="I208" s="6">
        <v>7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84</v>
      </c>
      <c r="G209" s="6">
        <v>508</v>
      </c>
      <c r="H209" s="6">
        <v>98</v>
      </c>
      <c r="I209" s="6">
        <v>9.1999999999999993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101</v>
      </c>
      <c r="G210" s="6">
        <v>520</v>
      </c>
      <c r="H210" s="6">
        <v>121</v>
      </c>
      <c r="I210" s="6">
        <v>11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114</v>
      </c>
      <c r="G211" s="6">
        <v>522</v>
      </c>
      <c r="H211" s="6">
        <v>149</v>
      </c>
      <c r="I211" s="6">
        <v>9.1999999999999993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121</v>
      </c>
      <c r="G212" s="6">
        <v>522</v>
      </c>
      <c r="H212" s="6">
        <v>171</v>
      </c>
      <c r="I212" s="6">
        <v>13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125</v>
      </c>
      <c r="G213" s="6">
        <v>534</v>
      </c>
      <c r="H213" s="6">
        <v>211</v>
      </c>
      <c r="I213" s="6">
        <v>1.9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142</v>
      </c>
      <c r="G214" s="6">
        <v>529</v>
      </c>
      <c r="H214" s="6">
        <v>240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87</v>
      </c>
      <c r="F215" s="6">
        <v>168</v>
      </c>
      <c r="G215" s="6">
        <v>456</v>
      </c>
      <c r="H215" s="6">
        <v>254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104</v>
      </c>
      <c r="F216" s="6">
        <v>180</v>
      </c>
      <c r="G216" s="6">
        <v>352</v>
      </c>
      <c r="H216" s="6">
        <v>242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96</v>
      </c>
      <c r="F217" s="6">
        <v>190</v>
      </c>
      <c r="G217" s="6">
        <v>294</v>
      </c>
      <c r="H217" s="6">
        <v>222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88</v>
      </c>
      <c r="F218" s="6">
        <v>195</v>
      </c>
      <c r="G218" s="6">
        <v>296</v>
      </c>
      <c r="H218" s="6">
        <v>209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88</v>
      </c>
      <c r="F219" s="6">
        <v>229</v>
      </c>
      <c r="G219" s="6">
        <v>294</v>
      </c>
      <c r="H219" s="6">
        <v>209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88</v>
      </c>
      <c r="F220" s="6">
        <v>296</v>
      </c>
      <c r="G220" s="6">
        <v>290</v>
      </c>
      <c r="H220" s="6">
        <v>203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72</v>
      </c>
      <c r="F221" s="6">
        <v>326</v>
      </c>
      <c r="G221" s="6">
        <v>294</v>
      </c>
      <c r="H221" s="6">
        <v>195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70</v>
      </c>
      <c r="F222" s="6">
        <v>330</v>
      </c>
      <c r="G222" s="6">
        <v>308</v>
      </c>
      <c r="H222" s="6">
        <v>188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74</v>
      </c>
      <c r="F223" s="6">
        <v>342</v>
      </c>
      <c r="G223" s="6">
        <v>326</v>
      </c>
      <c r="H223" s="6">
        <v>182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>
        <v>60</v>
      </c>
      <c r="F224" s="8" t="s">
        <v>17</v>
      </c>
      <c r="G224" s="6">
        <v>280</v>
      </c>
      <c r="H224" s="7">
        <v>149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9">SUM(C194:C224)</f>
        <v>0</v>
      </c>
      <c r="D225" s="9">
        <f t="shared" si="9"/>
        <v>0</v>
      </c>
      <c r="E225" s="9">
        <f t="shared" si="9"/>
        <v>827</v>
      </c>
      <c r="F225" s="9">
        <f t="shared" si="9"/>
        <v>4058</v>
      </c>
      <c r="G225" s="9">
        <f t="shared" si="9"/>
        <v>11527</v>
      </c>
      <c r="H225" s="9">
        <f t="shared" si="9"/>
        <v>4397</v>
      </c>
      <c r="I225" s="9">
        <f t="shared" si="9"/>
        <v>1148.3000000000002</v>
      </c>
      <c r="J225" s="9">
        <f t="shared" si="9"/>
        <v>0</v>
      </c>
      <c r="K225" s="9">
        <f t="shared" si="9"/>
        <v>0</v>
      </c>
      <c r="L225" s="9">
        <f t="shared" si="9"/>
        <v>0</v>
      </c>
      <c r="M225" s="2"/>
    </row>
    <row r="226" spans="1:13" ht="15.75">
      <c r="A226" s="2" t="s">
        <v>19</v>
      </c>
      <c r="B226" s="2"/>
      <c r="C226" s="10">
        <f t="shared" ref="C226:L226" si="10">C225*1.9835</f>
        <v>0</v>
      </c>
      <c r="D226" s="10">
        <f t="shared" si="10"/>
        <v>0</v>
      </c>
      <c r="E226" s="10">
        <f t="shared" si="10"/>
        <v>1640.3545000000001</v>
      </c>
      <c r="F226" s="10">
        <f t="shared" si="10"/>
        <v>8049.0430000000006</v>
      </c>
      <c r="G226" s="10">
        <f t="shared" si="10"/>
        <v>22863.804500000002</v>
      </c>
      <c r="H226" s="10">
        <f t="shared" si="10"/>
        <v>8721.4495000000006</v>
      </c>
      <c r="I226" s="10">
        <f t="shared" si="10"/>
        <v>2277.6530500000003</v>
      </c>
      <c r="J226" s="10">
        <f t="shared" si="10"/>
        <v>0</v>
      </c>
      <c r="K226" s="10">
        <f t="shared" si="10"/>
        <v>0</v>
      </c>
      <c r="L226" s="10">
        <f t="shared" si="10"/>
        <v>0</v>
      </c>
      <c r="M226" s="2"/>
    </row>
    <row r="227" spans="1:13" ht="15.75">
      <c r="A227" s="2" t="s">
        <v>27</v>
      </c>
      <c r="B227" s="2"/>
      <c r="C227" s="9"/>
      <c r="D227" s="9"/>
      <c r="E227" s="9"/>
      <c r="F227" s="9"/>
      <c r="G227" s="9"/>
      <c r="H227" s="9"/>
      <c r="I227" s="9" t="s">
        <v>20</v>
      </c>
      <c r="J227" s="9"/>
      <c r="K227" s="11">
        <f>COUNTA(C194:L224)-4</f>
        <v>122</v>
      </c>
      <c r="L227" s="9" t="s">
        <v>21</v>
      </c>
      <c r="M227" s="2"/>
    </row>
    <row r="228" spans="1:13" ht="16.5" thickBot="1">
      <c r="A228" s="12">
        <v>1985</v>
      </c>
      <c r="B228" s="12" t="s">
        <v>22</v>
      </c>
      <c r="C228" s="12"/>
      <c r="D228" s="13">
        <f>SUM(C225:L225)</f>
        <v>21957.3</v>
      </c>
      <c r="E228" s="14" t="s">
        <v>18</v>
      </c>
      <c r="F228" s="14"/>
      <c r="G228" s="13">
        <f>D228*1.9835-2</f>
        <v>43550.304550000001</v>
      </c>
      <c r="H228" s="14" t="s">
        <v>23</v>
      </c>
      <c r="I228" s="12" t="s">
        <v>24</v>
      </c>
      <c r="J228" s="12"/>
      <c r="K228" s="15">
        <v>122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454</v>
      </c>
      <c r="H232" s="6">
        <v>623</v>
      </c>
      <c r="I232" s="6">
        <v>85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422</v>
      </c>
      <c r="H233" s="6">
        <v>629</v>
      </c>
      <c r="I233" s="6">
        <v>70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370</v>
      </c>
      <c r="H234" s="6">
        <v>629</v>
      </c>
      <c r="I234" s="6">
        <v>16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372</v>
      </c>
      <c r="H235" s="6">
        <v>629</v>
      </c>
      <c r="I235" s="6">
        <v>16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370</v>
      </c>
      <c r="H236" s="6">
        <v>614</v>
      </c>
      <c r="I236" s="6">
        <v>12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372</v>
      </c>
      <c r="H237" s="6">
        <v>541</v>
      </c>
      <c r="I237" s="6">
        <v>12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366</v>
      </c>
      <c r="H238" s="6">
        <v>498</v>
      </c>
      <c r="I238" s="6">
        <v>8.6999999999999993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326</v>
      </c>
      <c r="H239" s="6">
        <v>424</v>
      </c>
      <c r="I239" s="6">
        <v>14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63</v>
      </c>
      <c r="G240" s="6">
        <v>290</v>
      </c>
      <c r="H240" s="6">
        <v>323</v>
      </c>
      <c r="I240" s="6">
        <v>17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154</v>
      </c>
      <c r="G241" s="6">
        <v>292</v>
      </c>
      <c r="H241" s="6">
        <v>319</v>
      </c>
      <c r="I241" s="6">
        <v>15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109</v>
      </c>
      <c r="G242" s="6">
        <v>305</v>
      </c>
      <c r="H242" s="6">
        <v>316</v>
      </c>
      <c r="I242" s="6">
        <v>16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118</v>
      </c>
      <c r="G243" s="6">
        <v>298</v>
      </c>
      <c r="H243" s="6">
        <v>267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127</v>
      </c>
      <c r="G244" s="6">
        <v>299</v>
      </c>
      <c r="H244" s="6">
        <v>195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130</v>
      </c>
      <c r="G245" s="6">
        <v>307</v>
      </c>
      <c r="H245" s="6">
        <v>174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128</v>
      </c>
      <c r="G246" s="6">
        <v>298</v>
      </c>
      <c r="H246" s="6">
        <v>169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154</v>
      </c>
      <c r="G247" s="6">
        <v>285</v>
      </c>
      <c r="H247" s="6">
        <v>168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195</v>
      </c>
      <c r="G248" s="6">
        <v>272</v>
      </c>
      <c r="H248" s="6">
        <v>172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226</v>
      </c>
      <c r="G249" s="6">
        <v>274</v>
      </c>
      <c r="H249" s="6">
        <v>167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278</v>
      </c>
      <c r="G250" s="6">
        <v>340</v>
      </c>
      <c r="H250" s="6">
        <v>167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333</v>
      </c>
      <c r="G251" s="6">
        <v>376</v>
      </c>
      <c r="H251" s="6">
        <v>167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352</v>
      </c>
      <c r="G252" s="6">
        <v>422</v>
      </c>
      <c r="H252" s="6">
        <v>167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360</v>
      </c>
      <c r="G253" s="6">
        <v>468</v>
      </c>
      <c r="H253" s="6">
        <v>143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368</v>
      </c>
      <c r="G254" s="6">
        <v>498</v>
      </c>
      <c r="H254" s="6">
        <v>125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370</v>
      </c>
      <c r="G255" s="6">
        <v>504</v>
      </c>
      <c r="H255" s="6">
        <v>126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364</v>
      </c>
      <c r="G256" s="6">
        <v>504</v>
      </c>
      <c r="H256" s="6">
        <v>130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370</v>
      </c>
      <c r="G257" s="6">
        <v>504</v>
      </c>
      <c r="H257" s="6">
        <v>130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396</v>
      </c>
      <c r="G258" s="6">
        <v>512</v>
      </c>
      <c r="H258" s="6">
        <v>108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412</v>
      </c>
      <c r="G259" s="6">
        <v>516</v>
      </c>
      <c r="H259" s="6">
        <v>87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412</v>
      </c>
      <c r="G260" s="6">
        <v>534</v>
      </c>
      <c r="H260" s="6">
        <v>86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429</v>
      </c>
      <c r="G261" s="6">
        <v>585</v>
      </c>
      <c r="H261" s="6">
        <v>86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/>
      <c r="F262" s="8" t="s">
        <v>17</v>
      </c>
      <c r="G262" s="6">
        <v>614</v>
      </c>
      <c r="H262" s="7">
        <v>85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1">SUM(C232:C262)</f>
        <v>0</v>
      </c>
      <c r="D263" s="9">
        <f t="shared" si="11"/>
        <v>0</v>
      </c>
      <c r="E263" s="9">
        <f t="shared" si="11"/>
        <v>0</v>
      </c>
      <c r="F263" s="9">
        <f t="shared" si="11"/>
        <v>5848</v>
      </c>
      <c r="G263" s="9">
        <f t="shared" si="11"/>
        <v>12349</v>
      </c>
      <c r="H263" s="9">
        <f t="shared" si="11"/>
        <v>8464</v>
      </c>
      <c r="I263" s="9">
        <f t="shared" si="11"/>
        <v>281.7</v>
      </c>
      <c r="J263" s="9">
        <f t="shared" si="11"/>
        <v>0</v>
      </c>
      <c r="K263" s="9">
        <f t="shared" si="11"/>
        <v>0</v>
      </c>
      <c r="L263" s="9">
        <f t="shared" si="11"/>
        <v>0</v>
      </c>
      <c r="M263" s="2"/>
    </row>
    <row r="264" spans="1:13" ht="15.75">
      <c r="A264" s="2" t="s">
        <v>19</v>
      </c>
      <c r="B264" s="2"/>
      <c r="C264" s="10">
        <f t="shared" ref="C264:L264" si="12">C263*1.9835</f>
        <v>0</v>
      </c>
      <c r="D264" s="10">
        <f t="shared" si="12"/>
        <v>0</v>
      </c>
      <c r="E264" s="10">
        <f t="shared" si="12"/>
        <v>0</v>
      </c>
      <c r="F264" s="10">
        <f t="shared" si="12"/>
        <v>11599.508</v>
      </c>
      <c r="G264" s="10">
        <f t="shared" si="12"/>
        <v>24494.2415</v>
      </c>
      <c r="H264" s="10">
        <f t="shared" si="12"/>
        <v>16788.344000000001</v>
      </c>
      <c r="I264" s="10">
        <f t="shared" si="12"/>
        <v>558.75194999999997</v>
      </c>
      <c r="J264" s="10">
        <f t="shared" si="12"/>
        <v>0</v>
      </c>
      <c r="K264" s="10">
        <f t="shared" si="12"/>
        <v>0</v>
      </c>
      <c r="L264" s="10">
        <f t="shared" si="12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95</v>
      </c>
      <c r="L265" s="9" t="s">
        <v>21</v>
      </c>
      <c r="M265" s="2"/>
    </row>
    <row r="266" spans="1:13" ht="16.5" thickBot="1">
      <c r="A266" s="12">
        <v>1986</v>
      </c>
      <c r="B266" s="12" t="s">
        <v>22</v>
      </c>
      <c r="C266" s="12"/>
      <c r="D266" s="13">
        <f>SUM(C263:L263)</f>
        <v>26942.7</v>
      </c>
      <c r="E266" s="14" t="s">
        <v>18</v>
      </c>
      <c r="F266" s="14"/>
      <c r="G266" s="13">
        <f>D266*1.9835-1</f>
        <v>53439.845450000001</v>
      </c>
      <c r="H266" s="14" t="s">
        <v>23</v>
      </c>
      <c r="I266" s="12" t="s">
        <v>24</v>
      </c>
      <c r="J266" s="12"/>
      <c r="K266" s="15">
        <v>95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>
        <v>22</v>
      </c>
      <c r="F270" s="6">
        <v>45</v>
      </c>
      <c r="G270" s="6">
        <v>79</v>
      </c>
      <c r="H270" s="6">
        <v>333</v>
      </c>
      <c r="I270" s="6">
        <v>59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>
        <v>27</v>
      </c>
      <c r="F271" s="6">
        <v>46</v>
      </c>
      <c r="G271" s="6">
        <v>103</v>
      </c>
      <c r="H271" s="6">
        <v>334</v>
      </c>
      <c r="I271" s="6">
        <v>58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>
        <v>36</v>
      </c>
      <c r="F272" s="6">
        <v>46</v>
      </c>
      <c r="G272" s="6">
        <v>110</v>
      </c>
      <c r="H272" s="6">
        <v>345</v>
      </c>
      <c r="I272" s="6">
        <v>57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>
        <v>36</v>
      </c>
      <c r="F273" s="6">
        <v>43</v>
      </c>
      <c r="G273" s="6">
        <v>180</v>
      </c>
      <c r="H273" s="6">
        <v>356</v>
      </c>
      <c r="I273" s="6">
        <v>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>
        <v>16</v>
      </c>
      <c r="F274" s="6">
        <v>44</v>
      </c>
      <c r="G274" s="6">
        <v>221</v>
      </c>
      <c r="H274" s="6">
        <v>363</v>
      </c>
      <c r="I274" s="6">
        <v>60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>
        <v>9.1999999999999993</v>
      </c>
      <c r="F275" s="6">
        <v>45</v>
      </c>
      <c r="G275" s="6">
        <v>282</v>
      </c>
      <c r="H275" s="6">
        <v>367</v>
      </c>
      <c r="I275" s="6">
        <v>60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>
        <v>6.3</v>
      </c>
      <c r="F276" s="6">
        <v>45</v>
      </c>
      <c r="G276" s="6">
        <v>324</v>
      </c>
      <c r="H276" s="6">
        <v>335</v>
      </c>
      <c r="I276" s="6">
        <v>60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>
        <v>4.7</v>
      </c>
      <c r="F277" s="6">
        <v>43</v>
      </c>
      <c r="G277" s="6">
        <v>334</v>
      </c>
      <c r="H277" s="6">
        <v>304</v>
      </c>
      <c r="I277" s="6">
        <v>60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>
        <v>0</v>
      </c>
      <c r="F278" s="6">
        <v>72</v>
      </c>
      <c r="G278" s="6">
        <v>366</v>
      </c>
      <c r="H278" s="6">
        <v>290</v>
      </c>
      <c r="I278" s="6">
        <v>66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>
        <v>14</v>
      </c>
      <c r="F279" s="6">
        <v>76</v>
      </c>
      <c r="G279" s="6">
        <v>350</v>
      </c>
      <c r="H279" s="6">
        <v>225</v>
      </c>
      <c r="I279" s="6">
        <v>20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58</v>
      </c>
      <c r="F280" s="6">
        <v>82</v>
      </c>
      <c r="G280" s="6">
        <v>325</v>
      </c>
      <c r="H280" s="6">
        <v>182</v>
      </c>
      <c r="I280" s="6">
        <v>17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92</v>
      </c>
      <c r="F281" s="6">
        <v>76</v>
      </c>
      <c r="G281" s="6">
        <v>319</v>
      </c>
      <c r="H281" s="6">
        <v>189</v>
      </c>
      <c r="I281" s="6">
        <v>20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45</v>
      </c>
      <c r="F282" s="6">
        <v>79</v>
      </c>
      <c r="G282" s="6">
        <v>319</v>
      </c>
      <c r="H282" s="6">
        <v>193</v>
      </c>
      <c r="I282" s="6">
        <v>17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40</v>
      </c>
      <c r="F283" s="6">
        <v>78</v>
      </c>
      <c r="G283" s="6">
        <v>314</v>
      </c>
      <c r="H283" s="6">
        <v>195</v>
      </c>
      <c r="I283" s="6">
        <v>27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39</v>
      </c>
      <c r="F284" s="6">
        <v>89</v>
      </c>
      <c r="G284" s="6">
        <v>305</v>
      </c>
      <c r="H284" s="6">
        <v>193</v>
      </c>
      <c r="I284" s="6">
        <v>14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40</v>
      </c>
      <c r="F285" s="6">
        <v>97</v>
      </c>
      <c r="G285" s="6">
        <v>301</v>
      </c>
      <c r="H285" s="6">
        <v>190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40</v>
      </c>
      <c r="F286" s="6">
        <v>131</v>
      </c>
      <c r="G286" s="6">
        <v>297</v>
      </c>
      <c r="H286" s="6">
        <v>186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49</v>
      </c>
      <c r="F287" s="6">
        <v>238</v>
      </c>
      <c r="G287" s="6">
        <v>299</v>
      </c>
      <c r="H287" s="6">
        <v>183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46</v>
      </c>
      <c r="F288" s="6">
        <v>329</v>
      </c>
      <c r="G288" s="6">
        <v>297</v>
      </c>
      <c r="H288" s="6">
        <v>184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45</v>
      </c>
      <c r="F289" s="6">
        <v>355</v>
      </c>
      <c r="G289" s="6">
        <v>304</v>
      </c>
      <c r="H289" s="6">
        <v>184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43</v>
      </c>
      <c r="F290" s="6">
        <v>357</v>
      </c>
      <c r="G290" s="6">
        <v>312</v>
      </c>
      <c r="H290" s="6">
        <v>185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34</v>
      </c>
      <c r="F291" s="6">
        <v>353</v>
      </c>
      <c r="G291" s="6">
        <v>322</v>
      </c>
      <c r="H291" s="6">
        <v>186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33</v>
      </c>
      <c r="F292" s="6">
        <v>347</v>
      </c>
      <c r="G292" s="6">
        <v>340</v>
      </c>
      <c r="H292" s="6">
        <v>194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34</v>
      </c>
      <c r="F293" s="6">
        <v>343</v>
      </c>
      <c r="G293" s="6">
        <v>335</v>
      </c>
      <c r="H293" s="6">
        <v>187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34</v>
      </c>
      <c r="F294" s="6">
        <v>354</v>
      </c>
      <c r="G294" s="6">
        <v>333</v>
      </c>
      <c r="H294" s="6">
        <v>156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35</v>
      </c>
      <c r="F295" s="6">
        <v>350</v>
      </c>
      <c r="G295" s="6">
        <v>331</v>
      </c>
      <c r="H295" s="6">
        <v>122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45</v>
      </c>
      <c r="F296" s="6">
        <v>332</v>
      </c>
      <c r="G296" s="6">
        <v>333</v>
      </c>
      <c r="H296" s="6">
        <v>92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>
        <v>1.9</v>
      </c>
      <c r="E297" s="6">
        <v>45</v>
      </c>
      <c r="F297" s="6">
        <v>343</v>
      </c>
      <c r="G297" s="6">
        <v>327</v>
      </c>
      <c r="H297" s="6">
        <v>66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>
        <v>12</v>
      </c>
      <c r="E298" s="6">
        <v>46</v>
      </c>
      <c r="F298" s="6">
        <v>290</v>
      </c>
      <c r="G298" s="6">
        <v>325</v>
      </c>
      <c r="H298" s="6">
        <v>61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>
        <v>7.5</v>
      </c>
      <c r="E299" s="6">
        <v>46</v>
      </c>
      <c r="F299" s="6">
        <v>137</v>
      </c>
      <c r="G299" s="6">
        <v>326</v>
      </c>
      <c r="H299" s="6">
        <v>60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46</v>
      </c>
      <c r="F300" s="8" t="s">
        <v>17</v>
      </c>
      <c r="G300" s="6">
        <v>330</v>
      </c>
      <c r="H300" s="7">
        <v>60</v>
      </c>
      <c r="I300" s="17" t="s">
        <v>17</v>
      </c>
      <c r="J300" s="18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3">SUM(C270:C300)</f>
        <v>0</v>
      </c>
      <c r="D301" s="9">
        <f t="shared" si="13"/>
        <v>21.4</v>
      </c>
      <c r="E301" s="9">
        <f t="shared" si="13"/>
        <v>1106.2</v>
      </c>
      <c r="F301" s="9">
        <f t="shared" si="13"/>
        <v>5265</v>
      </c>
      <c r="G301" s="9">
        <f t="shared" si="13"/>
        <v>9043</v>
      </c>
      <c r="H301" s="9">
        <f t="shared" si="13"/>
        <v>6500</v>
      </c>
      <c r="I301" s="9">
        <f t="shared" si="13"/>
        <v>652</v>
      </c>
      <c r="J301" s="9">
        <f t="shared" si="13"/>
        <v>0</v>
      </c>
      <c r="K301" s="9">
        <f t="shared" si="13"/>
        <v>0</v>
      </c>
      <c r="L301" s="9">
        <f t="shared" si="13"/>
        <v>0</v>
      </c>
      <c r="M301" s="2"/>
    </row>
    <row r="302" spans="1:13" ht="15.75">
      <c r="A302" s="2" t="s">
        <v>19</v>
      </c>
      <c r="B302" s="2"/>
      <c r="C302" s="10">
        <f t="shared" ref="C302:L302" si="14">C301*1.9835</f>
        <v>0</v>
      </c>
      <c r="D302" s="10">
        <f t="shared" si="14"/>
        <v>42.446899999999999</v>
      </c>
      <c r="E302" s="10">
        <f t="shared" si="14"/>
        <v>2194.1477</v>
      </c>
      <c r="F302" s="10">
        <f t="shared" si="14"/>
        <v>10443.127500000001</v>
      </c>
      <c r="G302" s="10">
        <f t="shared" si="14"/>
        <v>17936.790499999999</v>
      </c>
      <c r="H302" s="10">
        <f t="shared" si="14"/>
        <v>12892.75</v>
      </c>
      <c r="I302" s="10">
        <f t="shared" si="14"/>
        <v>1293.242</v>
      </c>
      <c r="J302" s="10">
        <f t="shared" si="14"/>
        <v>0</v>
      </c>
      <c r="K302" s="10">
        <f t="shared" si="14"/>
        <v>0</v>
      </c>
      <c r="L302" s="10">
        <f t="shared" si="14"/>
        <v>0</v>
      </c>
      <c r="M302" s="2"/>
    </row>
    <row r="303" spans="1:13" ht="15.75">
      <c r="A303" s="2" t="s">
        <v>28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141</v>
      </c>
      <c r="L303" s="9" t="s">
        <v>21</v>
      </c>
      <c r="M303" s="2"/>
    </row>
    <row r="304" spans="1:13" ht="16.5" thickBot="1">
      <c r="A304" s="12">
        <v>1987</v>
      </c>
      <c r="B304" s="12" t="s">
        <v>22</v>
      </c>
      <c r="C304" s="12"/>
      <c r="D304" s="13">
        <f>SUM(C301:L301)</f>
        <v>22587.599999999999</v>
      </c>
      <c r="E304" s="14" t="s">
        <v>18</v>
      </c>
      <c r="F304" s="14"/>
      <c r="G304" s="13">
        <f>D304*1.9835-1</f>
        <v>44801.5046</v>
      </c>
      <c r="H304" s="14" t="s">
        <v>23</v>
      </c>
      <c r="I304" s="12" t="s">
        <v>24</v>
      </c>
      <c r="J304" s="12"/>
      <c r="K304" s="15">
        <v>141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34</v>
      </c>
      <c r="G308" s="6">
        <v>649</v>
      </c>
      <c r="H308" s="6">
        <v>355</v>
      </c>
      <c r="I308" s="6">
        <v>207</v>
      </c>
      <c r="J308" s="6">
        <v>113</v>
      </c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43</v>
      </c>
      <c r="G309" s="6">
        <v>649</v>
      </c>
      <c r="H309" s="6">
        <v>354</v>
      </c>
      <c r="I309" s="6">
        <v>159</v>
      </c>
      <c r="J309" s="6">
        <v>88</v>
      </c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50</v>
      </c>
      <c r="G310" s="6">
        <v>648</v>
      </c>
      <c r="H310" s="6">
        <v>344</v>
      </c>
      <c r="I310" s="6">
        <v>126</v>
      </c>
      <c r="J310" s="6">
        <v>79</v>
      </c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101</v>
      </c>
      <c r="G311" s="6">
        <v>645</v>
      </c>
      <c r="H311" s="6">
        <v>343</v>
      </c>
      <c r="I311" s="6">
        <v>122</v>
      </c>
      <c r="J311" s="6">
        <v>71</v>
      </c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</v>
      </c>
      <c r="G312" s="6">
        <v>635</v>
      </c>
      <c r="H312" s="6">
        <v>332</v>
      </c>
      <c r="I312" s="6">
        <v>121</v>
      </c>
      <c r="J312" s="6">
        <v>68</v>
      </c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102</v>
      </c>
      <c r="G313" s="6">
        <v>623</v>
      </c>
      <c r="H313" s="6">
        <v>317</v>
      </c>
      <c r="I313" s="6">
        <v>131</v>
      </c>
      <c r="J313" s="6">
        <v>70</v>
      </c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109</v>
      </c>
      <c r="G314" s="6">
        <v>620</v>
      </c>
      <c r="H314" s="6">
        <v>318</v>
      </c>
      <c r="I314" s="6">
        <v>112</v>
      </c>
      <c r="J314" s="6">
        <v>75</v>
      </c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110</v>
      </c>
      <c r="G315" s="6">
        <v>628</v>
      </c>
      <c r="H315" s="6">
        <v>323</v>
      </c>
      <c r="I315" s="6">
        <v>91</v>
      </c>
      <c r="J315" s="6">
        <v>79</v>
      </c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</v>
      </c>
      <c r="G316" s="6">
        <v>650</v>
      </c>
      <c r="H316" s="6">
        <v>327</v>
      </c>
      <c r="I316" s="6">
        <v>76</v>
      </c>
      <c r="J316" s="6">
        <v>78</v>
      </c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153</v>
      </c>
      <c r="G317" s="6">
        <v>651</v>
      </c>
      <c r="H317" s="6">
        <v>311</v>
      </c>
      <c r="I317" s="6">
        <v>57</v>
      </c>
      <c r="J317" s="6">
        <v>75</v>
      </c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198</v>
      </c>
      <c r="G318" s="6">
        <v>648</v>
      </c>
      <c r="H318" s="6">
        <v>304</v>
      </c>
      <c r="I318" s="6">
        <v>57</v>
      </c>
      <c r="J318" s="6">
        <v>70</v>
      </c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14</v>
      </c>
      <c r="F319" s="6">
        <v>208</v>
      </c>
      <c r="G319" s="6">
        <v>646</v>
      </c>
      <c r="H319" s="6">
        <v>305</v>
      </c>
      <c r="I319" s="6">
        <v>67</v>
      </c>
      <c r="J319" s="6">
        <v>68</v>
      </c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52</v>
      </c>
      <c r="F320" s="6">
        <v>273</v>
      </c>
      <c r="G320" s="6">
        <v>637</v>
      </c>
      <c r="H320" s="6">
        <v>322</v>
      </c>
      <c r="I320" s="6">
        <v>59</v>
      </c>
      <c r="J320" s="6">
        <v>67</v>
      </c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56</v>
      </c>
      <c r="F321" s="6">
        <v>327</v>
      </c>
      <c r="G321" s="6">
        <v>628</v>
      </c>
      <c r="H321" s="6">
        <v>276</v>
      </c>
      <c r="I321" s="6">
        <v>74</v>
      </c>
      <c r="J321" s="6">
        <v>67</v>
      </c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57</v>
      </c>
      <c r="F322" s="6">
        <v>389</v>
      </c>
      <c r="G322" s="6">
        <v>622</v>
      </c>
      <c r="H322" s="6">
        <v>222</v>
      </c>
      <c r="I322" s="6">
        <v>100</v>
      </c>
      <c r="J322" s="6">
        <v>67</v>
      </c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39</v>
      </c>
      <c r="F323" s="6">
        <v>456</v>
      </c>
      <c r="G323" s="6">
        <v>613</v>
      </c>
      <c r="H323" s="6">
        <v>227</v>
      </c>
      <c r="I323" s="6">
        <v>141</v>
      </c>
      <c r="J323" s="6">
        <v>68</v>
      </c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4.3</v>
      </c>
      <c r="F324" s="6">
        <v>493</v>
      </c>
      <c r="G324" s="6">
        <v>618</v>
      </c>
      <c r="H324" s="6">
        <v>231</v>
      </c>
      <c r="I324" s="6">
        <v>135</v>
      </c>
      <c r="J324" s="6">
        <v>60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17</v>
      </c>
      <c r="F325" s="6">
        <v>498</v>
      </c>
      <c r="G325" s="6">
        <v>621</v>
      </c>
      <c r="H325" s="6">
        <v>229</v>
      </c>
      <c r="I325" s="6">
        <v>100</v>
      </c>
      <c r="J325" s="6">
        <v>11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45</v>
      </c>
      <c r="F326" s="6">
        <v>492</v>
      </c>
      <c r="G326" s="6">
        <v>635</v>
      </c>
      <c r="H326" s="6">
        <v>234</v>
      </c>
      <c r="I326" s="6">
        <v>93</v>
      </c>
      <c r="J326" s="6">
        <v>1.5</v>
      </c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46</v>
      </c>
      <c r="F327" s="6">
        <v>508</v>
      </c>
      <c r="G327" s="6">
        <v>525</v>
      </c>
      <c r="H327" s="6">
        <v>234</v>
      </c>
      <c r="I327" s="6">
        <v>83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47</v>
      </c>
      <c r="F328" s="6">
        <v>531</v>
      </c>
      <c r="G328" s="6">
        <v>330</v>
      </c>
      <c r="H328" s="6">
        <v>235</v>
      </c>
      <c r="I328" s="6">
        <v>77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36</v>
      </c>
      <c r="F329" s="6">
        <v>556</v>
      </c>
      <c r="G329" s="6">
        <v>216</v>
      </c>
      <c r="H329" s="6">
        <v>237</v>
      </c>
      <c r="I329" s="6">
        <v>73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36</v>
      </c>
      <c r="F330" s="6">
        <v>602</v>
      </c>
      <c r="G330" s="6">
        <v>196</v>
      </c>
      <c r="H330" s="6">
        <v>241</v>
      </c>
      <c r="I330" s="6">
        <v>71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51</v>
      </c>
      <c r="F331" s="6">
        <v>625</v>
      </c>
      <c r="G331" s="6">
        <v>203</v>
      </c>
      <c r="H331" s="6">
        <v>224</v>
      </c>
      <c r="I331" s="6">
        <v>70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50</v>
      </c>
      <c r="F332" s="6">
        <v>624</v>
      </c>
      <c r="G332" s="6">
        <v>229</v>
      </c>
      <c r="H332" s="6">
        <v>209</v>
      </c>
      <c r="I332" s="6">
        <v>69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49</v>
      </c>
      <c r="F333" s="6">
        <v>625</v>
      </c>
      <c r="G333" s="6">
        <v>272</v>
      </c>
      <c r="H333" s="6">
        <v>205</v>
      </c>
      <c r="I333" s="6">
        <v>67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50</v>
      </c>
      <c r="F334" s="6">
        <v>629</v>
      </c>
      <c r="G334" s="6">
        <v>311</v>
      </c>
      <c r="H334" s="6">
        <v>206</v>
      </c>
      <c r="I334" s="6">
        <v>65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47</v>
      </c>
      <c r="F335" s="6">
        <v>632</v>
      </c>
      <c r="G335" s="6">
        <v>339</v>
      </c>
      <c r="H335" s="6">
        <v>208</v>
      </c>
      <c r="I335" s="6">
        <v>69</v>
      </c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44</v>
      </c>
      <c r="F336" s="6">
        <v>632</v>
      </c>
      <c r="G336" s="6">
        <v>346</v>
      </c>
      <c r="H336" s="6">
        <v>210</v>
      </c>
      <c r="I336" s="6">
        <v>200</v>
      </c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43</v>
      </c>
      <c r="F337" s="6">
        <v>642</v>
      </c>
      <c r="G337" s="6">
        <v>349</v>
      </c>
      <c r="H337" s="6">
        <v>208</v>
      </c>
      <c r="I337" s="6">
        <v>221</v>
      </c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17</v>
      </c>
      <c r="E338" s="7">
        <v>43</v>
      </c>
      <c r="F338" s="8" t="s">
        <v>17</v>
      </c>
      <c r="G338" s="6">
        <v>355</v>
      </c>
      <c r="H338" s="7">
        <v>207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5">SUM(C308:C338)</f>
        <v>0</v>
      </c>
      <c r="D339" s="9">
        <f t="shared" si="15"/>
        <v>0</v>
      </c>
      <c r="E339" s="9">
        <f t="shared" si="15"/>
        <v>826.3</v>
      </c>
      <c r="F339" s="9">
        <f t="shared" si="15"/>
        <v>10859</v>
      </c>
      <c r="G339" s="9">
        <f t="shared" si="15"/>
        <v>15737</v>
      </c>
      <c r="H339" s="9">
        <f t="shared" si="15"/>
        <v>8298</v>
      </c>
      <c r="I339" s="9">
        <f t="shared" si="15"/>
        <v>3093</v>
      </c>
      <c r="J339" s="9">
        <f t="shared" si="15"/>
        <v>1275.5</v>
      </c>
      <c r="K339" s="9">
        <f t="shared" si="15"/>
        <v>0</v>
      </c>
      <c r="L339" s="9">
        <f t="shared" si="15"/>
        <v>0</v>
      </c>
      <c r="M339" s="2"/>
    </row>
    <row r="340" spans="1:13" ht="15.75">
      <c r="A340" s="2" t="s">
        <v>19</v>
      </c>
      <c r="B340" s="2"/>
      <c r="C340" s="10">
        <f t="shared" ref="C340:L340" si="16">C339*1.9835</f>
        <v>0</v>
      </c>
      <c r="D340" s="10">
        <f t="shared" si="16"/>
        <v>0</v>
      </c>
      <c r="E340" s="10">
        <f t="shared" si="16"/>
        <v>1638.96605</v>
      </c>
      <c r="F340" s="10">
        <f t="shared" si="16"/>
        <v>21538.826499999999</v>
      </c>
      <c r="G340" s="10">
        <f t="shared" si="16"/>
        <v>31214.339500000002</v>
      </c>
      <c r="H340" s="10">
        <f t="shared" si="16"/>
        <v>16459.082999999999</v>
      </c>
      <c r="I340" s="10">
        <f t="shared" si="16"/>
        <v>6134.9655000000002</v>
      </c>
      <c r="J340" s="10">
        <f t="shared" si="16"/>
        <v>2529.9542500000002</v>
      </c>
      <c r="K340" s="10">
        <f t="shared" si="16"/>
        <v>0</v>
      </c>
      <c r="L340" s="10">
        <f t="shared" si="16"/>
        <v>0</v>
      </c>
      <c r="M340" s="2"/>
    </row>
    <row r="341" spans="1:13" ht="15.75">
      <c r="A341" s="2" t="s">
        <v>29</v>
      </c>
      <c r="B341" s="2"/>
      <c r="C341" s="9"/>
      <c r="D341" s="9"/>
      <c r="E341" s="16">
        <f>SUM(E339:I339)*1.9835</f>
        <v>76986.180550000005</v>
      </c>
      <c r="F341" s="20" t="s">
        <v>30</v>
      </c>
      <c r="G341" s="9"/>
      <c r="H341" s="9"/>
      <c r="I341" s="9" t="s">
        <v>20</v>
      </c>
      <c r="J341" s="9"/>
      <c r="K341" s="11">
        <f>COUNTA(C308:L338)-4</f>
        <v>161</v>
      </c>
      <c r="L341" s="9" t="s">
        <v>21</v>
      </c>
      <c r="M341" s="2"/>
    </row>
    <row r="342" spans="1:13" ht="16.5" thickBot="1">
      <c r="A342" s="12">
        <v>1988</v>
      </c>
      <c r="B342" s="12" t="s">
        <v>22</v>
      </c>
      <c r="C342" s="12"/>
      <c r="D342" s="13">
        <f>SUM(C339:L339)</f>
        <v>40088.800000000003</v>
      </c>
      <c r="E342" s="14" t="s">
        <v>18</v>
      </c>
      <c r="F342" s="14"/>
      <c r="G342" s="13">
        <f>D342*1.9835</f>
        <v>79516.134800000014</v>
      </c>
      <c r="H342" s="14" t="s">
        <v>23</v>
      </c>
      <c r="I342" s="12" t="s">
        <v>24</v>
      </c>
      <c r="J342" s="12"/>
      <c r="K342" s="15">
        <v>161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60</v>
      </c>
      <c r="F346" s="6">
        <v>20</v>
      </c>
      <c r="G346" s="6">
        <v>252</v>
      </c>
      <c r="H346" s="6">
        <v>354</v>
      </c>
      <c r="I346" s="6">
        <v>120</v>
      </c>
      <c r="J346" s="6">
        <v>64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63</v>
      </c>
      <c r="F347" s="6">
        <v>24</v>
      </c>
      <c r="G347" s="6">
        <v>323</v>
      </c>
      <c r="H347" s="6">
        <v>327</v>
      </c>
      <c r="I347" s="6">
        <v>114</v>
      </c>
      <c r="J347" s="6">
        <v>54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64</v>
      </c>
      <c r="F348" s="6">
        <v>30</v>
      </c>
      <c r="G348" s="6">
        <v>253</v>
      </c>
      <c r="H348" s="6">
        <v>310</v>
      </c>
      <c r="I348" s="6">
        <v>111</v>
      </c>
      <c r="J348" s="6">
        <v>4.2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64</v>
      </c>
      <c r="F349" s="6">
        <v>32</v>
      </c>
      <c r="G349" s="6">
        <v>304</v>
      </c>
      <c r="H349" s="6">
        <v>299</v>
      </c>
      <c r="I349" s="6">
        <v>147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63</v>
      </c>
      <c r="F350" s="6">
        <v>37</v>
      </c>
      <c r="G350" s="6">
        <v>325</v>
      </c>
      <c r="H350" s="6">
        <v>288</v>
      </c>
      <c r="I350" s="6">
        <v>153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62</v>
      </c>
      <c r="F351" s="6">
        <v>86</v>
      </c>
      <c r="G351" s="6">
        <v>323</v>
      </c>
      <c r="H351" s="6">
        <v>279</v>
      </c>
      <c r="I351" s="6">
        <v>140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59</v>
      </c>
      <c r="F352" s="6">
        <v>91</v>
      </c>
      <c r="G352" s="6">
        <v>328</v>
      </c>
      <c r="H352" s="6">
        <v>303</v>
      </c>
      <c r="I352" s="6">
        <v>155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34</v>
      </c>
      <c r="F353" s="6">
        <v>92</v>
      </c>
      <c r="G353" s="6">
        <v>333</v>
      </c>
      <c r="H353" s="6">
        <v>313</v>
      </c>
      <c r="I353" s="6">
        <v>150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9.6</v>
      </c>
      <c r="F354" s="6">
        <v>105</v>
      </c>
      <c r="G354" s="6">
        <v>328</v>
      </c>
      <c r="H354" s="6">
        <v>294</v>
      </c>
      <c r="I354" s="6">
        <v>123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8</v>
      </c>
      <c r="F355" s="6">
        <v>115</v>
      </c>
      <c r="G355" s="6">
        <v>327</v>
      </c>
      <c r="H355" s="6">
        <v>286</v>
      </c>
      <c r="I355" s="6">
        <v>118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7.8</v>
      </c>
      <c r="F356" s="6">
        <v>115</v>
      </c>
      <c r="G356" s="6">
        <v>330</v>
      </c>
      <c r="H356" s="6">
        <v>290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7.7</v>
      </c>
      <c r="F357" s="6">
        <v>121</v>
      </c>
      <c r="G357" s="6">
        <v>334</v>
      </c>
      <c r="H357" s="6">
        <v>297</v>
      </c>
      <c r="I357" s="6">
        <v>130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7.5</v>
      </c>
      <c r="F358" s="6">
        <v>127</v>
      </c>
      <c r="G358" s="6">
        <v>363</v>
      </c>
      <c r="H358" s="6">
        <v>300</v>
      </c>
      <c r="I358" s="6">
        <v>148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28</v>
      </c>
      <c r="F359" s="6">
        <v>126</v>
      </c>
      <c r="G359" s="6">
        <v>349</v>
      </c>
      <c r="H359" s="6">
        <v>301</v>
      </c>
      <c r="I359" s="6">
        <v>154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34</v>
      </c>
      <c r="F360" s="6">
        <v>94</v>
      </c>
      <c r="G360" s="6">
        <v>347</v>
      </c>
      <c r="H360" s="6">
        <v>300</v>
      </c>
      <c r="I360" s="6">
        <v>116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34</v>
      </c>
      <c r="F361" s="6">
        <v>82</v>
      </c>
      <c r="G361" s="6">
        <v>358</v>
      </c>
      <c r="H361" s="6">
        <v>312</v>
      </c>
      <c r="I361" s="6">
        <v>98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33</v>
      </c>
      <c r="F362" s="6">
        <v>114</v>
      </c>
      <c r="G362" s="6">
        <v>360</v>
      </c>
      <c r="H362" s="6">
        <v>315</v>
      </c>
      <c r="I362" s="6">
        <v>91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39</v>
      </c>
      <c r="F363" s="6">
        <v>138</v>
      </c>
      <c r="G363" s="6">
        <v>287</v>
      </c>
      <c r="H363" s="6">
        <v>315</v>
      </c>
      <c r="I363" s="6">
        <v>86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>
        <v>43</v>
      </c>
      <c r="F364" s="6">
        <v>176</v>
      </c>
      <c r="G364" s="6">
        <v>204</v>
      </c>
      <c r="H364" s="6">
        <v>317</v>
      </c>
      <c r="I364" s="6">
        <v>80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42</v>
      </c>
      <c r="E365" s="6">
        <v>41</v>
      </c>
      <c r="F365" s="6">
        <v>221</v>
      </c>
      <c r="G365" s="6">
        <v>200</v>
      </c>
      <c r="H365" s="6">
        <v>321</v>
      </c>
      <c r="I365" s="6">
        <v>76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60</v>
      </c>
      <c r="E366" s="6">
        <v>38</v>
      </c>
      <c r="F366" s="6">
        <v>279</v>
      </c>
      <c r="G366" s="6">
        <v>196</v>
      </c>
      <c r="H366" s="6">
        <v>299</v>
      </c>
      <c r="I366" s="6">
        <v>73</v>
      </c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61</v>
      </c>
      <c r="E367" s="6">
        <v>41</v>
      </c>
      <c r="F367" s="6">
        <v>380</v>
      </c>
      <c r="G367" s="6">
        <v>194</v>
      </c>
      <c r="H367" s="6">
        <v>279</v>
      </c>
      <c r="I367" s="6">
        <v>71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61</v>
      </c>
      <c r="E368" s="6">
        <v>45</v>
      </c>
      <c r="F368" s="6">
        <v>401</v>
      </c>
      <c r="G368" s="6">
        <v>193</v>
      </c>
      <c r="H368" s="6">
        <v>267</v>
      </c>
      <c r="I368" s="6">
        <v>67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60</v>
      </c>
      <c r="E369" s="6">
        <v>46</v>
      </c>
      <c r="F369" s="6">
        <v>384</v>
      </c>
      <c r="G369" s="6">
        <v>257</v>
      </c>
      <c r="H369" s="6">
        <v>240</v>
      </c>
      <c r="I369" s="6">
        <v>67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63</v>
      </c>
      <c r="E370" s="6">
        <v>44</v>
      </c>
      <c r="F370" s="6">
        <v>406</v>
      </c>
      <c r="G370" s="6">
        <v>323</v>
      </c>
      <c r="H370" s="6">
        <v>307</v>
      </c>
      <c r="I370" s="6">
        <v>70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63</v>
      </c>
      <c r="E371" s="6">
        <v>36</v>
      </c>
      <c r="F371" s="6">
        <v>410</v>
      </c>
      <c r="G371" s="6">
        <v>320</v>
      </c>
      <c r="H371" s="6">
        <v>339</v>
      </c>
      <c r="I371" s="6">
        <v>70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62</v>
      </c>
      <c r="E372" s="6">
        <v>31</v>
      </c>
      <c r="F372" s="6">
        <v>327</v>
      </c>
      <c r="G372" s="6">
        <v>303</v>
      </c>
      <c r="H372" s="6">
        <v>324</v>
      </c>
      <c r="I372" s="6">
        <v>69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46</v>
      </c>
      <c r="E373" s="6">
        <v>29</v>
      </c>
      <c r="F373" s="6">
        <v>212</v>
      </c>
      <c r="G373" s="6">
        <v>320</v>
      </c>
      <c r="H373" s="6">
        <v>283</v>
      </c>
      <c r="I373" s="6">
        <v>67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59</v>
      </c>
      <c r="E374" s="6">
        <v>29</v>
      </c>
      <c r="F374" s="6">
        <v>193</v>
      </c>
      <c r="G374" s="6">
        <v>331</v>
      </c>
      <c r="H374" s="6">
        <v>186</v>
      </c>
      <c r="I374" s="6">
        <v>67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59</v>
      </c>
      <c r="E375" s="6">
        <v>26</v>
      </c>
      <c r="F375" s="6">
        <v>185</v>
      </c>
      <c r="G375" s="6">
        <v>330</v>
      </c>
      <c r="H375" s="6">
        <v>128</v>
      </c>
      <c r="I375" s="6">
        <v>66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357</v>
      </c>
      <c r="H376" s="7">
        <v>145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7">SUM(C346:C376)</f>
        <v>0</v>
      </c>
      <c r="D377" s="9">
        <f t="shared" si="17"/>
        <v>636</v>
      </c>
      <c r="E377" s="9">
        <f t="shared" si="17"/>
        <v>1148.5999999999999</v>
      </c>
      <c r="F377" s="9">
        <f t="shared" si="17"/>
        <v>5123</v>
      </c>
      <c r="G377" s="9">
        <f t="shared" si="17"/>
        <v>9352</v>
      </c>
      <c r="H377" s="9">
        <f t="shared" si="17"/>
        <v>8918</v>
      </c>
      <c r="I377" s="9">
        <f t="shared" si="17"/>
        <v>3129</v>
      </c>
      <c r="J377" s="9">
        <f t="shared" si="17"/>
        <v>122.2</v>
      </c>
      <c r="K377" s="9">
        <f t="shared" si="17"/>
        <v>0</v>
      </c>
      <c r="L377" s="9">
        <f t="shared" si="17"/>
        <v>0</v>
      </c>
      <c r="M377" s="2"/>
    </row>
    <row r="378" spans="1:13" ht="15.75">
      <c r="A378" s="2" t="s">
        <v>19</v>
      </c>
      <c r="B378" s="2"/>
      <c r="C378" s="10">
        <f t="shared" ref="C378:L378" si="18">C377*1.9835</f>
        <v>0</v>
      </c>
      <c r="D378" s="10">
        <f t="shared" si="18"/>
        <v>1261.5060000000001</v>
      </c>
      <c r="E378" s="10">
        <f t="shared" si="18"/>
        <v>2278.2480999999998</v>
      </c>
      <c r="F378" s="10">
        <f t="shared" si="18"/>
        <v>10161.470499999999</v>
      </c>
      <c r="G378" s="10">
        <f t="shared" si="18"/>
        <v>18549.691999999999</v>
      </c>
      <c r="H378" s="10">
        <f t="shared" si="18"/>
        <v>17688.852999999999</v>
      </c>
      <c r="I378" s="10">
        <f t="shared" si="18"/>
        <v>6206.3715000000002</v>
      </c>
      <c r="J378" s="10">
        <f t="shared" si="18"/>
        <v>242.3837</v>
      </c>
      <c r="K378" s="10">
        <f t="shared" si="18"/>
        <v>0</v>
      </c>
      <c r="L378" s="10">
        <f t="shared" si="18"/>
        <v>0</v>
      </c>
      <c r="M378" s="2"/>
    </row>
    <row r="379" spans="1:13" ht="15.75">
      <c r="A379" s="2"/>
      <c r="B379" s="2"/>
      <c r="C379" s="9"/>
      <c r="D379" s="9"/>
      <c r="E379" s="9"/>
      <c r="F379" s="9"/>
      <c r="G379" s="9"/>
      <c r="H379" s="9"/>
      <c r="I379" s="9" t="s">
        <v>20</v>
      </c>
      <c r="J379" s="9"/>
      <c r="K379" s="11">
        <f>COUNTA(C346:L376)-4</f>
        <v>167</v>
      </c>
      <c r="L379" s="9" t="s">
        <v>21</v>
      </c>
      <c r="M379" s="2"/>
    </row>
    <row r="380" spans="1:13" ht="16.5" thickBot="1">
      <c r="A380" s="12">
        <v>1989</v>
      </c>
      <c r="B380" s="12" t="s">
        <v>22</v>
      </c>
      <c r="C380" s="12"/>
      <c r="D380" s="13">
        <f>SUM(C377:L377)</f>
        <v>28428.799999999999</v>
      </c>
      <c r="E380" s="14" t="s">
        <v>18</v>
      </c>
      <c r="F380" s="14"/>
      <c r="G380" s="13">
        <f>D380*1.9835</f>
        <v>56388.524799999999</v>
      </c>
      <c r="H380" s="14" t="s">
        <v>23</v>
      </c>
      <c r="I380" s="12" t="s">
        <v>24</v>
      </c>
      <c r="J380" s="12"/>
      <c r="K380" s="15">
        <v>167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2"/>
  </sheetPr>
  <dimension ref="A1:M380"/>
  <sheetViews>
    <sheetView defaultGridColor="0" colorId="22" zoomScale="87" workbookViewId="0"/>
  </sheetViews>
  <sheetFormatPr defaultColWidth="9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47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/>
      <c r="F2" s="2" t="s">
        <v>2</v>
      </c>
      <c r="G2" s="2"/>
      <c r="H2" s="2" t="s">
        <v>3</v>
      </c>
      <c r="I2" s="2"/>
      <c r="J2" s="2" t="s">
        <v>4</v>
      </c>
      <c r="K2" s="1"/>
      <c r="L2" s="2"/>
      <c r="M2" s="2"/>
    </row>
    <row r="3" spans="1:13" ht="16.5" thickBot="1">
      <c r="A3" s="3" t="s">
        <v>5</v>
      </c>
      <c r="B3" s="3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51</v>
      </c>
      <c r="F4" s="6">
        <v>79</v>
      </c>
      <c r="G4" s="6">
        <v>240</v>
      </c>
      <c r="H4" s="6">
        <v>295</v>
      </c>
      <c r="I4" s="6">
        <v>198</v>
      </c>
      <c r="J4" s="6">
        <v>92</v>
      </c>
      <c r="K4" s="6">
        <v>87</v>
      </c>
      <c r="L4" s="7">
        <v>94</v>
      </c>
      <c r="M4" s="2"/>
    </row>
    <row r="5" spans="1:13" ht="15.75">
      <c r="A5" s="2"/>
      <c r="B5" s="5">
        <v>2</v>
      </c>
      <c r="C5" s="6"/>
      <c r="D5" s="6"/>
      <c r="E5" s="6">
        <v>66</v>
      </c>
      <c r="F5" s="6">
        <v>78</v>
      </c>
      <c r="G5" s="6">
        <v>265</v>
      </c>
      <c r="H5" s="6">
        <v>337</v>
      </c>
      <c r="I5" s="6">
        <v>195</v>
      </c>
      <c r="J5" s="6">
        <v>92</v>
      </c>
      <c r="K5" s="6">
        <v>87</v>
      </c>
      <c r="L5" s="7">
        <v>88</v>
      </c>
      <c r="M5" s="2"/>
    </row>
    <row r="6" spans="1:13" ht="15.75">
      <c r="A6" s="2"/>
      <c r="B6" s="5">
        <v>3</v>
      </c>
      <c r="C6" s="6"/>
      <c r="D6" s="6"/>
      <c r="E6" s="6">
        <v>70</v>
      </c>
      <c r="F6" s="6">
        <v>76</v>
      </c>
      <c r="G6" s="6">
        <v>286</v>
      </c>
      <c r="H6" s="6">
        <v>356</v>
      </c>
      <c r="I6" s="6">
        <v>196</v>
      </c>
      <c r="J6" s="6">
        <v>98</v>
      </c>
      <c r="K6" s="6">
        <v>89</v>
      </c>
      <c r="L6" s="7">
        <v>70</v>
      </c>
      <c r="M6" s="2"/>
    </row>
    <row r="7" spans="1:13" ht="15.75">
      <c r="A7" s="2"/>
      <c r="B7" s="5">
        <v>4</v>
      </c>
      <c r="C7" s="6"/>
      <c r="D7" s="6"/>
      <c r="E7" s="6">
        <v>77</v>
      </c>
      <c r="F7" s="6">
        <v>77</v>
      </c>
      <c r="G7" s="6">
        <v>310</v>
      </c>
      <c r="H7" s="6">
        <v>348</v>
      </c>
      <c r="I7" s="6">
        <v>196</v>
      </c>
      <c r="J7" s="6">
        <v>93</v>
      </c>
      <c r="K7" s="6">
        <v>94</v>
      </c>
      <c r="L7" s="7">
        <v>56</v>
      </c>
      <c r="M7" s="2"/>
    </row>
    <row r="8" spans="1:13" ht="15.75">
      <c r="A8" s="2"/>
      <c r="B8" s="5">
        <v>5</v>
      </c>
      <c r="C8" s="6"/>
      <c r="D8" s="6"/>
      <c r="E8" s="6">
        <v>77</v>
      </c>
      <c r="F8" s="6">
        <v>78</v>
      </c>
      <c r="G8" s="6">
        <v>358</v>
      </c>
      <c r="H8" s="6">
        <v>342</v>
      </c>
      <c r="I8" s="6">
        <v>199</v>
      </c>
      <c r="J8" s="6">
        <v>87</v>
      </c>
      <c r="K8" s="6">
        <v>92</v>
      </c>
      <c r="L8" s="7">
        <v>58</v>
      </c>
      <c r="M8" s="2"/>
    </row>
    <row r="9" spans="1:13" ht="15.75">
      <c r="A9" s="2"/>
      <c r="B9" s="5">
        <v>6</v>
      </c>
      <c r="C9" s="6"/>
      <c r="D9" s="6"/>
      <c r="E9" s="6">
        <v>77</v>
      </c>
      <c r="F9" s="6">
        <v>79</v>
      </c>
      <c r="G9" s="6">
        <v>433</v>
      </c>
      <c r="H9" s="6">
        <v>292</v>
      </c>
      <c r="I9" s="6">
        <v>199</v>
      </c>
      <c r="J9" s="6">
        <v>82</v>
      </c>
      <c r="K9" s="6">
        <v>93</v>
      </c>
      <c r="L9" s="7">
        <v>70</v>
      </c>
      <c r="M9" s="2"/>
    </row>
    <row r="10" spans="1:13" ht="15.75">
      <c r="A10" s="2"/>
      <c r="B10" s="5">
        <v>7</v>
      </c>
      <c r="C10" s="6"/>
      <c r="D10" s="6"/>
      <c r="E10" s="6">
        <v>76</v>
      </c>
      <c r="F10" s="6">
        <v>84</v>
      </c>
      <c r="G10" s="6">
        <v>454</v>
      </c>
      <c r="H10" s="6">
        <v>293</v>
      </c>
      <c r="I10" s="6">
        <v>205</v>
      </c>
      <c r="J10" s="6">
        <v>75</v>
      </c>
      <c r="K10" s="6">
        <v>87</v>
      </c>
      <c r="L10" s="7">
        <v>78</v>
      </c>
      <c r="M10" s="2"/>
    </row>
    <row r="11" spans="1:13" ht="15.75">
      <c r="A11" s="2"/>
      <c r="B11" s="5">
        <v>8</v>
      </c>
      <c r="C11" s="6"/>
      <c r="D11" s="6"/>
      <c r="E11" s="6">
        <v>75</v>
      </c>
      <c r="F11" s="6">
        <v>80</v>
      </c>
      <c r="G11" s="6">
        <v>443</v>
      </c>
      <c r="H11" s="6">
        <v>278</v>
      </c>
      <c r="I11" s="6">
        <v>237</v>
      </c>
      <c r="J11" s="6">
        <v>75</v>
      </c>
      <c r="K11" s="6">
        <v>87</v>
      </c>
      <c r="L11" s="7">
        <v>84</v>
      </c>
      <c r="M11" s="2"/>
    </row>
    <row r="12" spans="1:13" ht="15.75">
      <c r="A12" s="2"/>
      <c r="B12" s="5">
        <v>9</v>
      </c>
      <c r="C12" s="6"/>
      <c r="D12" s="6"/>
      <c r="E12" s="6">
        <v>84</v>
      </c>
      <c r="F12" s="6">
        <v>81</v>
      </c>
      <c r="G12" s="6">
        <v>453</v>
      </c>
      <c r="H12" s="6">
        <v>268</v>
      </c>
      <c r="I12" s="6">
        <v>262</v>
      </c>
      <c r="J12" s="6">
        <v>80</v>
      </c>
      <c r="K12" s="6">
        <v>88</v>
      </c>
      <c r="L12" s="7">
        <v>94</v>
      </c>
      <c r="M12" s="2"/>
    </row>
    <row r="13" spans="1:13" ht="15.75">
      <c r="A13" s="2"/>
      <c r="B13" s="5">
        <v>10</v>
      </c>
      <c r="C13" s="6"/>
      <c r="D13" s="6"/>
      <c r="E13" s="6">
        <v>92</v>
      </c>
      <c r="F13" s="6">
        <v>80</v>
      </c>
      <c r="G13" s="6">
        <v>462</v>
      </c>
      <c r="H13" s="6">
        <v>266</v>
      </c>
      <c r="I13" s="6">
        <v>263</v>
      </c>
      <c r="J13" s="6">
        <v>83</v>
      </c>
      <c r="K13" s="6">
        <v>89</v>
      </c>
      <c r="L13" s="7">
        <v>94</v>
      </c>
      <c r="M13" s="2"/>
    </row>
    <row r="14" spans="1:13" ht="15.75">
      <c r="A14" s="2"/>
      <c r="B14" s="5">
        <v>11</v>
      </c>
      <c r="C14" s="6"/>
      <c r="D14" s="6"/>
      <c r="E14" s="6">
        <v>131</v>
      </c>
      <c r="F14" s="6">
        <v>73</v>
      </c>
      <c r="G14" s="6">
        <v>459</v>
      </c>
      <c r="H14" s="6">
        <v>284</v>
      </c>
      <c r="I14" s="6">
        <v>251</v>
      </c>
      <c r="J14" s="6">
        <v>87</v>
      </c>
      <c r="K14" s="6">
        <v>89</v>
      </c>
      <c r="L14" s="7">
        <v>92</v>
      </c>
      <c r="M14" s="2"/>
    </row>
    <row r="15" spans="1:13" ht="15.75">
      <c r="A15" s="2"/>
      <c r="B15" s="5">
        <v>12</v>
      </c>
      <c r="C15" s="6"/>
      <c r="D15" s="6"/>
      <c r="E15" s="6">
        <v>131</v>
      </c>
      <c r="F15" s="6">
        <v>78</v>
      </c>
      <c r="G15" s="6">
        <v>449</v>
      </c>
      <c r="H15" s="6">
        <v>305</v>
      </c>
      <c r="I15" s="6">
        <v>206</v>
      </c>
      <c r="J15" s="6">
        <v>85</v>
      </c>
      <c r="K15" s="6">
        <v>89</v>
      </c>
      <c r="L15" s="7">
        <v>92</v>
      </c>
      <c r="M15" s="2"/>
    </row>
    <row r="16" spans="1:13" ht="15.75">
      <c r="A16" s="2"/>
      <c r="B16" s="5">
        <v>13</v>
      </c>
      <c r="C16" s="6"/>
      <c r="D16" s="6"/>
      <c r="E16" s="6">
        <v>129</v>
      </c>
      <c r="F16" s="6">
        <v>71</v>
      </c>
      <c r="G16" s="6">
        <v>448</v>
      </c>
      <c r="H16" s="6">
        <v>263</v>
      </c>
      <c r="I16" s="6">
        <v>194</v>
      </c>
      <c r="J16" s="6">
        <v>84</v>
      </c>
      <c r="K16" s="6">
        <v>88</v>
      </c>
      <c r="L16" s="7">
        <v>91</v>
      </c>
      <c r="M16" s="2"/>
    </row>
    <row r="17" spans="1:13" ht="15.75">
      <c r="A17" s="2"/>
      <c r="B17" s="5">
        <v>14</v>
      </c>
      <c r="C17" s="6"/>
      <c r="D17" s="6"/>
      <c r="E17" s="6">
        <v>129</v>
      </c>
      <c r="F17" s="6">
        <v>72</v>
      </c>
      <c r="G17" s="6">
        <v>447</v>
      </c>
      <c r="H17" s="6">
        <v>258</v>
      </c>
      <c r="I17" s="6">
        <v>191</v>
      </c>
      <c r="J17" s="6">
        <v>84</v>
      </c>
      <c r="K17" s="6">
        <v>88</v>
      </c>
      <c r="L17" s="7">
        <v>89</v>
      </c>
      <c r="M17" s="2"/>
    </row>
    <row r="18" spans="1:13" ht="15.75">
      <c r="A18" s="2"/>
      <c r="B18" s="5">
        <v>15</v>
      </c>
      <c r="C18" s="6"/>
      <c r="D18" s="6"/>
      <c r="E18" s="6">
        <v>119</v>
      </c>
      <c r="F18" s="6">
        <v>69</v>
      </c>
      <c r="G18" s="6">
        <v>444</v>
      </c>
      <c r="H18" s="6">
        <v>252</v>
      </c>
      <c r="I18" s="6">
        <v>172</v>
      </c>
      <c r="J18" s="6">
        <v>81</v>
      </c>
      <c r="K18" s="6">
        <v>88</v>
      </c>
      <c r="L18" s="7">
        <v>88</v>
      </c>
      <c r="M18" s="2"/>
    </row>
    <row r="19" spans="1:13" ht="15.75">
      <c r="A19" s="2"/>
      <c r="B19" s="5">
        <v>16</v>
      </c>
      <c r="C19" s="6"/>
      <c r="D19" s="6"/>
      <c r="E19" s="6">
        <v>44</v>
      </c>
      <c r="F19" s="6">
        <v>78</v>
      </c>
      <c r="G19" s="6">
        <v>435</v>
      </c>
      <c r="H19" s="6">
        <v>254</v>
      </c>
      <c r="I19" s="6">
        <v>157</v>
      </c>
      <c r="J19" s="6">
        <v>82</v>
      </c>
      <c r="K19" s="6">
        <v>87</v>
      </c>
      <c r="L19" s="7">
        <v>74</v>
      </c>
      <c r="M19" s="2"/>
    </row>
    <row r="20" spans="1:13" ht="15.75">
      <c r="A20" s="2"/>
      <c r="B20" s="5">
        <v>17</v>
      </c>
      <c r="C20" s="6"/>
      <c r="D20" s="6"/>
      <c r="E20" s="6">
        <v>16</v>
      </c>
      <c r="F20" s="6">
        <v>109</v>
      </c>
      <c r="G20" s="6">
        <v>428</v>
      </c>
      <c r="H20" s="6">
        <v>264</v>
      </c>
      <c r="I20" s="6">
        <v>137</v>
      </c>
      <c r="J20" s="6">
        <v>81</v>
      </c>
      <c r="K20" s="6">
        <v>84</v>
      </c>
      <c r="L20" s="7">
        <v>54</v>
      </c>
      <c r="M20" s="2"/>
    </row>
    <row r="21" spans="1:13" ht="15.75">
      <c r="A21" s="2"/>
      <c r="B21" s="5">
        <v>18</v>
      </c>
      <c r="C21" s="6"/>
      <c r="D21" s="6"/>
      <c r="E21" s="6">
        <v>19</v>
      </c>
      <c r="F21" s="6">
        <v>80</v>
      </c>
      <c r="G21" s="6">
        <v>418</v>
      </c>
      <c r="H21" s="6">
        <v>258</v>
      </c>
      <c r="I21" s="6">
        <v>126</v>
      </c>
      <c r="J21" s="6">
        <v>74</v>
      </c>
      <c r="K21" s="6">
        <v>85</v>
      </c>
      <c r="L21" s="7">
        <v>30</v>
      </c>
      <c r="M21" s="2"/>
    </row>
    <row r="22" spans="1:13" ht="15.75">
      <c r="A22" s="2"/>
      <c r="B22" s="5">
        <v>19</v>
      </c>
      <c r="C22" s="6"/>
      <c r="D22" s="6"/>
      <c r="E22" s="6">
        <v>59</v>
      </c>
      <c r="F22" s="6">
        <v>84</v>
      </c>
      <c r="G22" s="6">
        <v>417</v>
      </c>
      <c r="H22" s="6">
        <v>264</v>
      </c>
      <c r="I22" s="6">
        <v>121</v>
      </c>
      <c r="J22" s="6">
        <v>76</v>
      </c>
      <c r="K22" s="6">
        <v>87</v>
      </c>
      <c r="L22" s="7">
        <v>1.8</v>
      </c>
      <c r="M22" s="2"/>
    </row>
    <row r="23" spans="1:13" ht="15.75">
      <c r="A23" s="2"/>
      <c r="B23" s="5">
        <v>20</v>
      </c>
      <c r="C23" s="6"/>
      <c r="D23" s="6"/>
      <c r="E23" s="6">
        <v>60</v>
      </c>
      <c r="F23" s="6">
        <v>82</v>
      </c>
      <c r="G23" s="6">
        <v>422</v>
      </c>
      <c r="H23" s="6">
        <v>255</v>
      </c>
      <c r="I23" s="6">
        <v>121</v>
      </c>
      <c r="J23" s="6">
        <v>81</v>
      </c>
      <c r="K23" s="6">
        <v>90</v>
      </c>
      <c r="L23" s="7">
        <v>1.1000000000000001</v>
      </c>
      <c r="M23" s="2"/>
    </row>
    <row r="24" spans="1:13" ht="15.75">
      <c r="A24" s="2"/>
      <c r="B24" s="5">
        <v>21</v>
      </c>
      <c r="C24" s="6"/>
      <c r="D24" s="6"/>
      <c r="E24" s="6">
        <v>62</v>
      </c>
      <c r="F24" s="6">
        <v>84</v>
      </c>
      <c r="G24" s="6">
        <v>401</v>
      </c>
      <c r="H24" s="6">
        <v>258</v>
      </c>
      <c r="I24" s="6">
        <v>136</v>
      </c>
      <c r="J24" s="6">
        <v>80</v>
      </c>
      <c r="K24" s="6">
        <v>93</v>
      </c>
      <c r="L24" s="7">
        <v>0.8</v>
      </c>
      <c r="M24" s="2"/>
    </row>
    <row r="25" spans="1:13" ht="15.75">
      <c r="A25" s="2"/>
      <c r="B25" s="5">
        <v>22</v>
      </c>
      <c r="C25" s="6"/>
      <c r="D25" s="6"/>
      <c r="E25" s="6">
        <v>76</v>
      </c>
      <c r="F25" s="6">
        <v>83</v>
      </c>
      <c r="G25" s="6">
        <v>384</v>
      </c>
      <c r="H25" s="6">
        <v>254</v>
      </c>
      <c r="I25" s="6">
        <v>115</v>
      </c>
      <c r="J25" s="6">
        <v>82</v>
      </c>
      <c r="K25" s="6">
        <v>86</v>
      </c>
      <c r="L25" s="7"/>
      <c r="M25" s="2"/>
    </row>
    <row r="26" spans="1:13" ht="15.75">
      <c r="A26" s="2"/>
      <c r="B26" s="5">
        <v>23</v>
      </c>
      <c r="C26" s="6"/>
      <c r="D26" s="6"/>
      <c r="E26" s="6">
        <v>75</v>
      </c>
      <c r="F26" s="6">
        <v>83</v>
      </c>
      <c r="G26" s="6">
        <v>378</v>
      </c>
      <c r="H26" s="6">
        <v>207</v>
      </c>
      <c r="I26" s="6">
        <v>104</v>
      </c>
      <c r="J26" s="6">
        <v>85</v>
      </c>
      <c r="K26" s="6">
        <v>85</v>
      </c>
      <c r="L26" s="7"/>
      <c r="M26" s="2"/>
    </row>
    <row r="27" spans="1:13" ht="15.75">
      <c r="A27" s="2"/>
      <c r="B27" s="5">
        <v>24</v>
      </c>
      <c r="C27" s="6"/>
      <c r="D27" s="6"/>
      <c r="E27" s="6">
        <v>75</v>
      </c>
      <c r="F27" s="6">
        <v>84</v>
      </c>
      <c r="G27" s="6">
        <v>363</v>
      </c>
      <c r="H27" s="6">
        <v>166</v>
      </c>
      <c r="I27" s="6">
        <v>100</v>
      </c>
      <c r="J27" s="6">
        <v>85</v>
      </c>
      <c r="K27" s="6">
        <v>86</v>
      </c>
      <c r="L27" s="7"/>
      <c r="M27" s="2"/>
    </row>
    <row r="28" spans="1:13" ht="15.75">
      <c r="A28" s="2"/>
      <c r="B28" s="5">
        <v>25</v>
      </c>
      <c r="C28" s="6"/>
      <c r="D28" s="6"/>
      <c r="E28" s="6">
        <v>75</v>
      </c>
      <c r="F28" s="6">
        <v>83</v>
      </c>
      <c r="G28" s="6">
        <v>365</v>
      </c>
      <c r="H28" s="6">
        <v>188</v>
      </c>
      <c r="I28" s="6">
        <v>99</v>
      </c>
      <c r="J28" s="6">
        <v>84</v>
      </c>
      <c r="K28" s="6">
        <v>88</v>
      </c>
      <c r="L28" s="7"/>
      <c r="M28" s="2"/>
    </row>
    <row r="29" spans="1:13" ht="15.75">
      <c r="A29" s="2"/>
      <c r="B29" s="5">
        <v>26</v>
      </c>
      <c r="C29" s="6"/>
      <c r="D29" s="6"/>
      <c r="E29" s="6">
        <v>73</v>
      </c>
      <c r="F29" s="6">
        <v>83</v>
      </c>
      <c r="G29" s="6">
        <v>407</v>
      </c>
      <c r="H29" s="6">
        <v>218</v>
      </c>
      <c r="I29" s="6">
        <v>94</v>
      </c>
      <c r="J29" s="6">
        <v>85</v>
      </c>
      <c r="K29" s="6">
        <v>89</v>
      </c>
      <c r="L29" s="7"/>
      <c r="M29" s="2"/>
    </row>
    <row r="30" spans="1:13" ht="15.75">
      <c r="A30" s="2"/>
      <c r="B30" s="5">
        <v>27</v>
      </c>
      <c r="C30" s="6"/>
      <c r="D30" s="6"/>
      <c r="E30" s="6">
        <v>73</v>
      </c>
      <c r="F30" s="6">
        <v>90</v>
      </c>
      <c r="G30" s="6">
        <v>333</v>
      </c>
      <c r="H30" s="6">
        <v>222</v>
      </c>
      <c r="I30" s="6">
        <v>89</v>
      </c>
      <c r="J30" s="6">
        <v>85</v>
      </c>
      <c r="K30" s="6">
        <v>87</v>
      </c>
      <c r="L30" s="7"/>
      <c r="M30" s="2"/>
    </row>
    <row r="31" spans="1:13" ht="15.75">
      <c r="A31" s="2"/>
      <c r="B31" s="5">
        <v>28</v>
      </c>
      <c r="C31" s="6"/>
      <c r="D31" s="6"/>
      <c r="E31" s="6">
        <v>73</v>
      </c>
      <c r="F31" s="6">
        <v>86</v>
      </c>
      <c r="G31" s="6">
        <v>223</v>
      </c>
      <c r="H31" s="6">
        <v>226</v>
      </c>
      <c r="I31" s="6">
        <v>84</v>
      </c>
      <c r="J31" s="6">
        <v>82</v>
      </c>
      <c r="K31" s="6">
        <v>62</v>
      </c>
      <c r="L31" s="7"/>
      <c r="M31" s="2"/>
    </row>
    <row r="32" spans="1:13" ht="15.75">
      <c r="A32" s="2"/>
      <c r="B32" s="5">
        <v>29</v>
      </c>
      <c r="C32" s="6"/>
      <c r="D32" s="6"/>
      <c r="E32" s="6">
        <v>73</v>
      </c>
      <c r="F32" s="6">
        <v>150</v>
      </c>
      <c r="G32" s="6">
        <v>219</v>
      </c>
      <c r="H32" s="6">
        <v>242</v>
      </c>
      <c r="I32" s="6">
        <v>83</v>
      </c>
      <c r="J32" s="6">
        <v>82</v>
      </c>
      <c r="K32" s="6">
        <v>68</v>
      </c>
      <c r="L32" s="7"/>
      <c r="M32" s="2"/>
    </row>
    <row r="33" spans="1:13" ht="15.75">
      <c r="A33" s="2"/>
      <c r="B33" s="5">
        <v>30</v>
      </c>
      <c r="C33" s="6"/>
      <c r="D33" s="6"/>
      <c r="E33" s="6">
        <v>79</v>
      </c>
      <c r="F33" s="6">
        <v>218</v>
      </c>
      <c r="G33" s="6">
        <v>236</v>
      </c>
      <c r="H33" s="6">
        <v>254</v>
      </c>
      <c r="I33" s="6">
        <v>88</v>
      </c>
      <c r="J33" s="6">
        <v>84</v>
      </c>
      <c r="K33" s="6">
        <v>76</v>
      </c>
      <c r="L33" s="7"/>
      <c r="M33" s="2"/>
    </row>
    <row r="34" spans="1:13" ht="15.75">
      <c r="A34" s="2"/>
      <c r="B34" s="5">
        <v>31</v>
      </c>
      <c r="C34" s="7"/>
      <c r="D34" s="8" t="s">
        <v>17</v>
      </c>
      <c r="E34" s="7">
        <v>80</v>
      </c>
      <c r="F34" s="8" t="s">
        <v>17</v>
      </c>
      <c r="G34" s="6">
        <v>260</v>
      </c>
      <c r="H34" s="7">
        <v>222</v>
      </c>
      <c r="I34" s="8" t="s">
        <v>17</v>
      </c>
      <c r="J34" s="7">
        <v>85</v>
      </c>
      <c r="K34" s="17" t="s">
        <v>17</v>
      </c>
      <c r="L34" s="5"/>
      <c r="M34" s="2"/>
    </row>
    <row r="35" spans="1:13" ht="15.75">
      <c r="A35" s="2" t="s">
        <v>18</v>
      </c>
      <c r="B35" s="2"/>
      <c r="C35" s="9">
        <f t="shared" ref="C35:L35" si="0">SUM(C4:C34)</f>
        <v>0</v>
      </c>
      <c r="D35" s="9">
        <f t="shared" si="0"/>
        <v>0</v>
      </c>
      <c r="E35" s="9">
        <f t="shared" si="0"/>
        <v>2396</v>
      </c>
      <c r="F35" s="9">
        <f t="shared" si="0"/>
        <v>2632</v>
      </c>
      <c r="G35" s="9">
        <f t="shared" si="0"/>
        <v>11640</v>
      </c>
      <c r="H35" s="9">
        <f t="shared" si="0"/>
        <v>8189</v>
      </c>
      <c r="I35" s="9">
        <f t="shared" si="0"/>
        <v>4818</v>
      </c>
      <c r="J35" s="9">
        <f t="shared" si="0"/>
        <v>2591</v>
      </c>
      <c r="K35" s="9">
        <f t="shared" si="0"/>
        <v>2588</v>
      </c>
      <c r="L35" s="9">
        <f t="shared" si="0"/>
        <v>1399.6999999999998</v>
      </c>
      <c r="M35" s="2"/>
    </row>
    <row r="36" spans="1:13" ht="15.75">
      <c r="A36" s="2" t="s">
        <v>19</v>
      </c>
      <c r="B36" s="2"/>
      <c r="C36" s="10">
        <f t="shared" ref="C36:L36" si="1">C35*1.9835</f>
        <v>0</v>
      </c>
      <c r="D36" s="10">
        <f t="shared" si="1"/>
        <v>0</v>
      </c>
      <c r="E36" s="10">
        <f t="shared" si="1"/>
        <v>4752.4660000000003</v>
      </c>
      <c r="F36" s="10">
        <f t="shared" si="1"/>
        <v>5220.5720000000001</v>
      </c>
      <c r="G36" s="10">
        <f t="shared" si="1"/>
        <v>23087.94</v>
      </c>
      <c r="H36" s="10">
        <f t="shared" si="1"/>
        <v>16242.8815</v>
      </c>
      <c r="I36" s="10">
        <f t="shared" si="1"/>
        <v>9556.5030000000006</v>
      </c>
      <c r="J36" s="10">
        <f t="shared" si="1"/>
        <v>5139.2484999999997</v>
      </c>
      <c r="K36" s="10">
        <f t="shared" si="1"/>
        <v>5133.2979999999998</v>
      </c>
      <c r="L36" s="10">
        <f t="shared" si="1"/>
        <v>2776.3049499999997</v>
      </c>
      <c r="M36" s="2"/>
    </row>
    <row r="37" spans="1:13" ht="15.75">
      <c r="A37" s="2" t="s">
        <v>31</v>
      </c>
      <c r="B37" s="2"/>
      <c r="C37" s="9"/>
      <c r="D37" s="9"/>
      <c r="E37" s="9"/>
      <c r="F37" s="9"/>
      <c r="G37" s="9"/>
      <c r="H37" s="9"/>
      <c r="I37" s="9" t="s">
        <v>20</v>
      </c>
      <c r="J37" s="9"/>
      <c r="K37" s="11">
        <f>COUNTA(C4:L34)-4</f>
        <v>235</v>
      </c>
      <c r="L37" s="9" t="s">
        <v>21</v>
      </c>
      <c r="M37" s="2"/>
    </row>
    <row r="38" spans="1:13" ht="16.5" thickBot="1">
      <c r="A38" s="12">
        <v>1990</v>
      </c>
      <c r="B38" s="12" t="s">
        <v>22</v>
      </c>
      <c r="C38" s="12"/>
      <c r="D38" s="13">
        <f>SUM(C35:L35)</f>
        <v>36253.699999999997</v>
      </c>
      <c r="E38" s="14" t="s">
        <v>18</v>
      </c>
      <c r="F38" s="14"/>
      <c r="G38" s="13">
        <f>D38*1.9835+1</f>
        <v>71910.21394999999</v>
      </c>
      <c r="H38" s="14" t="s">
        <v>23</v>
      </c>
      <c r="I38" s="12" t="s">
        <v>24</v>
      </c>
      <c r="J38" s="12"/>
      <c r="K38" s="15">
        <v>235</v>
      </c>
      <c r="L38" s="12" t="s">
        <v>21</v>
      </c>
      <c r="M38" s="2"/>
    </row>
    <row r="39" spans="1:13" ht="15.75">
      <c r="A39" s="1" t="s">
        <v>0</v>
      </c>
      <c r="B39" s="2"/>
      <c r="C39" s="2"/>
      <c r="D39" s="16"/>
      <c r="E39" s="1"/>
      <c r="F39" s="1"/>
      <c r="G39" s="1"/>
      <c r="H39" s="16"/>
      <c r="I39" s="1"/>
      <c r="J39" s="2"/>
      <c r="K39" s="2"/>
      <c r="L39" s="2"/>
      <c r="M39" s="2"/>
    </row>
    <row r="40" spans="1:13">
      <c r="A40" t="s">
        <v>25</v>
      </c>
      <c r="F40" t="s">
        <v>2</v>
      </c>
      <c r="H40" t="s">
        <v>3</v>
      </c>
      <c r="J40" t="s">
        <v>4</v>
      </c>
    </row>
    <row r="41" spans="1:13" ht="16.5" thickBot="1">
      <c r="A41" s="3" t="s">
        <v>5</v>
      </c>
      <c r="B41" s="3" t="s">
        <v>6</v>
      </c>
      <c r="C41" s="4" t="s">
        <v>7</v>
      </c>
      <c r="D41" s="4" t="s">
        <v>8</v>
      </c>
      <c r="E41" s="4" t="s">
        <v>9</v>
      </c>
      <c r="F41" s="4" t="s">
        <v>10</v>
      </c>
      <c r="G41" s="4" t="s">
        <v>11</v>
      </c>
      <c r="H41" s="4" t="s">
        <v>12</v>
      </c>
      <c r="I41" s="4" t="s">
        <v>13</v>
      </c>
      <c r="J41" s="4" t="s">
        <v>14</v>
      </c>
      <c r="K41" s="4" t="s">
        <v>15</v>
      </c>
      <c r="L41" s="4" t="s">
        <v>16</v>
      </c>
      <c r="M41" s="2"/>
    </row>
    <row r="42" spans="1:13" ht="16.5" thickTop="1">
      <c r="A42" s="1">
        <v>1991</v>
      </c>
      <c r="B42" s="5">
        <v>1</v>
      </c>
      <c r="C42" s="6"/>
      <c r="D42" s="6">
        <v>80</v>
      </c>
      <c r="E42" s="6">
        <v>88</v>
      </c>
      <c r="F42" s="6">
        <v>105</v>
      </c>
      <c r="G42" s="6">
        <v>347</v>
      </c>
      <c r="H42" s="6">
        <v>174</v>
      </c>
      <c r="I42" s="6">
        <v>38</v>
      </c>
      <c r="J42" s="6">
        <v>28</v>
      </c>
      <c r="K42" s="6">
        <v>14</v>
      </c>
      <c r="L42" s="7">
        <v>91</v>
      </c>
      <c r="M42" s="2"/>
    </row>
    <row r="43" spans="1:13" ht="15.75">
      <c r="A43" s="2"/>
      <c r="B43" s="5">
        <v>2</v>
      </c>
      <c r="C43" s="6"/>
      <c r="D43" s="6">
        <v>78</v>
      </c>
      <c r="E43" s="6">
        <v>84</v>
      </c>
      <c r="F43" s="6">
        <v>103</v>
      </c>
      <c r="G43" s="6">
        <v>335</v>
      </c>
      <c r="H43" s="6">
        <v>193</v>
      </c>
      <c r="I43" s="6">
        <v>43</v>
      </c>
      <c r="J43" s="6">
        <v>28</v>
      </c>
      <c r="K43" s="6">
        <v>37</v>
      </c>
      <c r="L43" s="7">
        <v>83</v>
      </c>
      <c r="M43" s="2"/>
    </row>
    <row r="44" spans="1:13" ht="15.75">
      <c r="A44" s="2"/>
      <c r="B44" s="5">
        <v>3</v>
      </c>
      <c r="C44" s="6"/>
      <c r="D44" s="6">
        <v>89</v>
      </c>
      <c r="E44" s="6">
        <v>88</v>
      </c>
      <c r="F44" s="6">
        <v>94</v>
      </c>
      <c r="G44" s="6">
        <v>245</v>
      </c>
      <c r="H44" s="6">
        <v>248</v>
      </c>
      <c r="I44" s="6">
        <v>41</v>
      </c>
      <c r="J44" s="6">
        <v>26</v>
      </c>
      <c r="K44" s="6">
        <v>40</v>
      </c>
      <c r="L44" s="7">
        <v>111</v>
      </c>
      <c r="M44" s="2"/>
    </row>
    <row r="45" spans="1:13" ht="15.75">
      <c r="A45" s="2"/>
      <c r="B45" s="5">
        <v>4</v>
      </c>
      <c r="C45" s="6"/>
      <c r="D45" s="6">
        <v>89</v>
      </c>
      <c r="E45" s="6">
        <v>85</v>
      </c>
      <c r="F45" s="6">
        <v>84</v>
      </c>
      <c r="G45" s="6">
        <v>228</v>
      </c>
      <c r="H45" s="6">
        <v>285</v>
      </c>
      <c r="I45" s="6">
        <v>33</v>
      </c>
      <c r="J45" s="6">
        <v>29</v>
      </c>
      <c r="K45" s="6">
        <v>41</v>
      </c>
      <c r="L45" s="7">
        <v>61</v>
      </c>
      <c r="M45" s="2"/>
    </row>
    <row r="46" spans="1:13" ht="15.75">
      <c r="A46" s="2"/>
      <c r="B46" s="5">
        <v>5</v>
      </c>
      <c r="C46" s="6"/>
      <c r="D46" s="6">
        <v>83</v>
      </c>
      <c r="E46" s="6">
        <v>97</v>
      </c>
      <c r="F46" s="6">
        <v>55</v>
      </c>
      <c r="G46" s="6">
        <v>241</v>
      </c>
      <c r="H46" s="6">
        <v>329</v>
      </c>
      <c r="I46" s="6">
        <v>39</v>
      </c>
      <c r="J46" s="6">
        <v>31</v>
      </c>
      <c r="K46" s="6">
        <v>49</v>
      </c>
      <c r="L46" s="7">
        <v>64</v>
      </c>
      <c r="M46" s="2"/>
    </row>
    <row r="47" spans="1:13" ht="15.75">
      <c r="A47" s="2"/>
      <c r="B47" s="5">
        <v>6</v>
      </c>
      <c r="C47" s="6">
        <v>40</v>
      </c>
      <c r="D47" s="6">
        <v>78</v>
      </c>
      <c r="E47" s="6">
        <v>86</v>
      </c>
      <c r="F47" s="6">
        <v>48</v>
      </c>
      <c r="G47" s="6">
        <v>237</v>
      </c>
      <c r="H47" s="6">
        <v>279</v>
      </c>
      <c r="I47" s="6">
        <v>38</v>
      </c>
      <c r="J47" s="6">
        <v>35</v>
      </c>
      <c r="K47" s="6">
        <v>62</v>
      </c>
      <c r="L47" s="7">
        <v>85</v>
      </c>
      <c r="M47" s="2"/>
    </row>
    <row r="48" spans="1:13" ht="15.75">
      <c r="A48" s="2"/>
      <c r="B48" s="5">
        <v>7</v>
      </c>
      <c r="C48" s="6">
        <v>82</v>
      </c>
      <c r="D48" s="6">
        <v>75</v>
      </c>
      <c r="E48" s="6">
        <v>86</v>
      </c>
      <c r="F48" s="6">
        <v>38</v>
      </c>
      <c r="G48" s="6">
        <v>221</v>
      </c>
      <c r="H48" s="6">
        <v>224</v>
      </c>
      <c r="I48" s="6">
        <v>36</v>
      </c>
      <c r="J48" s="6">
        <v>38</v>
      </c>
      <c r="K48" s="6">
        <v>49</v>
      </c>
      <c r="L48" s="7">
        <v>95</v>
      </c>
      <c r="M48" s="2"/>
    </row>
    <row r="49" spans="1:13" ht="15.75">
      <c r="A49" s="2"/>
      <c r="B49" s="5">
        <v>8</v>
      </c>
      <c r="C49" s="6">
        <v>82</v>
      </c>
      <c r="D49" s="6">
        <v>73</v>
      </c>
      <c r="E49" s="6">
        <v>91</v>
      </c>
      <c r="F49" s="6">
        <v>42</v>
      </c>
      <c r="G49" s="6">
        <v>224</v>
      </c>
      <c r="H49" s="6">
        <v>227</v>
      </c>
      <c r="I49" s="6">
        <v>36</v>
      </c>
      <c r="J49" s="6">
        <v>41</v>
      </c>
      <c r="K49" s="6">
        <v>51</v>
      </c>
      <c r="L49" s="7">
        <v>78</v>
      </c>
      <c r="M49" s="2"/>
    </row>
    <row r="50" spans="1:13" ht="15.75">
      <c r="A50" s="2"/>
      <c r="B50" s="5">
        <v>9</v>
      </c>
      <c r="C50" s="6">
        <v>82</v>
      </c>
      <c r="D50" s="6">
        <v>70</v>
      </c>
      <c r="E50" s="6">
        <v>88</v>
      </c>
      <c r="F50" s="6">
        <v>44</v>
      </c>
      <c r="G50" s="6">
        <v>219</v>
      </c>
      <c r="H50" s="6">
        <v>226</v>
      </c>
      <c r="I50" s="6">
        <v>33</v>
      </c>
      <c r="J50" s="6">
        <v>41</v>
      </c>
      <c r="K50" s="6">
        <v>59</v>
      </c>
      <c r="L50" s="7">
        <v>71</v>
      </c>
      <c r="M50" s="2"/>
    </row>
    <row r="51" spans="1:13" ht="15.75">
      <c r="A51" s="2"/>
      <c r="B51" s="5">
        <v>10</v>
      </c>
      <c r="C51" s="6">
        <v>82</v>
      </c>
      <c r="D51" s="6">
        <v>67</v>
      </c>
      <c r="E51" s="6">
        <v>84</v>
      </c>
      <c r="F51" s="6">
        <v>55</v>
      </c>
      <c r="G51" s="6">
        <v>218</v>
      </c>
      <c r="H51" s="6">
        <v>199</v>
      </c>
      <c r="I51" s="6">
        <v>22</v>
      </c>
      <c r="J51" s="6">
        <v>39</v>
      </c>
      <c r="K51" s="6">
        <v>76</v>
      </c>
      <c r="L51" s="7">
        <v>69</v>
      </c>
      <c r="M51" s="2"/>
    </row>
    <row r="52" spans="1:13" ht="15.75">
      <c r="A52" s="2"/>
      <c r="B52" s="5">
        <v>11</v>
      </c>
      <c r="C52" s="6">
        <v>82</v>
      </c>
      <c r="D52" s="6">
        <v>69</v>
      </c>
      <c r="E52" s="6">
        <v>79</v>
      </c>
      <c r="F52" s="6">
        <v>61</v>
      </c>
      <c r="G52" s="6">
        <v>193</v>
      </c>
      <c r="H52" s="6">
        <v>187</v>
      </c>
      <c r="I52" s="6">
        <v>38</v>
      </c>
      <c r="J52" s="6">
        <v>38</v>
      </c>
      <c r="K52" s="6">
        <v>89</v>
      </c>
      <c r="L52" s="7">
        <v>69</v>
      </c>
      <c r="M52" s="2"/>
    </row>
    <row r="53" spans="1:13" ht="15.75">
      <c r="A53" s="2"/>
      <c r="B53" s="5">
        <v>12</v>
      </c>
      <c r="C53" s="6">
        <v>84</v>
      </c>
      <c r="D53" s="6">
        <v>102</v>
      </c>
      <c r="E53" s="6">
        <v>77</v>
      </c>
      <c r="F53" s="6">
        <v>65</v>
      </c>
      <c r="G53" s="6">
        <v>138</v>
      </c>
      <c r="H53" s="6">
        <v>213</v>
      </c>
      <c r="I53" s="6">
        <v>46</v>
      </c>
      <c r="J53" s="6">
        <v>37</v>
      </c>
      <c r="K53" s="6">
        <v>90</v>
      </c>
      <c r="L53" s="7">
        <v>84</v>
      </c>
      <c r="M53" s="2"/>
    </row>
    <row r="54" spans="1:13" ht="15.75">
      <c r="A54" s="2"/>
      <c r="B54" s="5">
        <v>13</v>
      </c>
      <c r="C54" s="6">
        <v>85</v>
      </c>
      <c r="D54" s="6">
        <v>275</v>
      </c>
      <c r="E54" s="6">
        <v>71</v>
      </c>
      <c r="F54" s="6">
        <v>73</v>
      </c>
      <c r="G54" s="6">
        <v>100</v>
      </c>
      <c r="H54" s="6">
        <v>253</v>
      </c>
      <c r="I54" s="6">
        <v>40</v>
      </c>
      <c r="J54" s="6">
        <v>38</v>
      </c>
      <c r="K54" s="6">
        <v>106</v>
      </c>
      <c r="L54" s="7">
        <v>90</v>
      </c>
      <c r="M54" s="2"/>
    </row>
    <row r="55" spans="1:13" ht="15.75">
      <c r="A55" s="2"/>
      <c r="B55" s="5">
        <v>14</v>
      </c>
      <c r="C55" s="6">
        <v>85</v>
      </c>
      <c r="D55" s="6">
        <v>292</v>
      </c>
      <c r="E55" s="6">
        <v>65</v>
      </c>
      <c r="F55" s="6">
        <v>69</v>
      </c>
      <c r="G55" s="6">
        <v>105</v>
      </c>
      <c r="H55" s="6">
        <v>202</v>
      </c>
      <c r="I55" s="6">
        <v>37</v>
      </c>
      <c r="J55" s="6">
        <v>37</v>
      </c>
      <c r="K55" s="6">
        <v>83</v>
      </c>
      <c r="L55" s="7">
        <v>82</v>
      </c>
      <c r="M55" s="2"/>
    </row>
    <row r="56" spans="1:13" ht="15.75">
      <c r="A56" s="2"/>
      <c r="B56" s="5">
        <v>15</v>
      </c>
      <c r="C56" s="6">
        <v>88</v>
      </c>
      <c r="D56" s="6">
        <v>161</v>
      </c>
      <c r="E56" s="6">
        <v>65</v>
      </c>
      <c r="F56" s="6">
        <v>83</v>
      </c>
      <c r="G56" s="6">
        <v>106</v>
      </c>
      <c r="H56" s="6">
        <v>173</v>
      </c>
      <c r="I56" s="6">
        <v>37</v>
      </c>
      <c r="J56" s="6">
        <v>37</v>
      </c>
      <c r="K56" s="6">
        <v>77</v>
      </c>
      <c r="L56" s="7">
        <v>85</v>
      </c>
      <c r="M56" s="2"/>
    </row>
    <row r="57" spans="1:13" ht="15.75">
      <c r="A57" s="2"/>
      <c r="B57" s="5">
        <v>16</v>
      </c>
      <c r="C57" s="6">
        <v>92</v>
      </c>
      <c r="D57" s="6">
        <v>70</v>
      </c>
      <c r="E57" s="6">
        <v>74</v>
      </c>
      <c r="F57" s="6">
        <v>76</v>
      </c>
      <c r="G57" s="6">
        <v>140</v>
      </c>
      <c r="H57" s="6">
        <v>177</v>
      </c>
      <c r="I57" s="6">
        <v>34</v>
      </c>
      <c r="J57" s="6">
        <v>40</v>
      </c>
      <c r="K57" s="6">
        <v>70</v>
      </c>
      <c r="L57" s="7">
        <v>88</v>
      </c>
      <c r="M57" s="2"/>
    </row>
    <row r="58" spans="1:13" ht="15.75">
      <c r="A58" s="2"/>
      <c r="B58" s="5">
        <v>17</v>
      </c>
      <c r="C58" s="6">
        <v>111</v>
      </c>
      <c r="D58" s="6">
        <v>11</v>
      </c>
      <c r="E58" s="6">
        <v>82</v>
      </c>
      <c r="F58" s="6">
        <v>73</v>
      </c>
      <c r="G58" s="6">
        <v>167</v>
      </c>
      <c r="H58" s="6">
        <v>137</v>
      </c>
      <c r="I58" s="6">
        <v>31</v>
      </c>
      <c r="J58" s="6">
        <v>42</v>
      </c>
      <c r="K58" s="6">
        <v>74</v>
      </c>
      <c r="L58" s="7">
        <v>86</v>
      </c>
      <c r="M58" s="2"/>
    </row>
    <row r="59" spans="1:13" ht="15.75">
      <c r="A59" s="2"/>
      <c r="B59" s="5">
        <v>18</v>
      </c>
      <c r="C59" s="6">
        <v>120</v>
      </c>
      <c r="D59" s="6">
        <v>92</v>
      </c>
      <c r="E59" s="6">
        <v>91</v>
      </c>
      <c r="F59" s="6">
        <v>62</v>
      </c>
      <c r="G59" s="6">
        <v>179</v>
      </c>
      <c r="H59" s="6">
        <v>93</v>
      </c>
      <c r="I59" s="6">
        <v>30</v>
      </c>
      <c r="J59" s="6">
        <v>41</v>
      </c>
      <c r="K59" s="6">
        <v>74</v>
      </c>
      <c r="L59" s="7">
        <v>65</v>
      </c>
      <c r="M59" s="2"/>
    </row>
    <row r="60" spans="1:13" ht="15.75">
      <c r="A60" s="2"/>
      <c r="B60" s="5">
        <v>19</v>
      </c>
      <c r="C60" s="6">
        <v>117</v>
      </c>
      <c r="D60" s="6">
        <v>90</v>
      </c>
      <c r="E60" s="6">
        <v>90</v>
      </c>
      <c r="F60" s="6">
        <v>63</v>
      </c>
      <c r="G60" s="6">
        <v>184</v>
      </c>
      <c r="H60" s="6">
        <v>82</v>
      </c>
      <c r="I60" s="6">
        <v>29</v>
      </c>
      <c r="J60" s="6">
        <v>40</v>
      </c>
      <c r="K60" s="6">
        <v>74</v>
      </c>
      <c r="L60" s="7">
        <v>79</v>
      </c>
      <c r="M60" s="2"/>
    </row>
    <row r="61" spans="1:13" ht="15.75">
      <c r="A61" s="2"/>
      <c r="B61" s="5">
        <v>20</v>
      </c>
      <c r="C61" s="6">
        <v>111</v>
      </c>
      <c r="D61" s="6">
        <v>88</v>
      </c>
      <c r="E61" s="6">
        <v>80</v>
      </c>
      <c r="F61" s="6">
        <v>62</v>
      </c>
      <c r="G61" s="6">
        <v>203</v>
      </c>
      <c r="H61" s="6">
        <v>78</v>
      </c>
      <c r="I61" s="6">
        <v>31</v>
      </c>
      <c r="J61" s="6">
        <v>41</v>
      </c>
      <c r="K61" s="6">
        <v>69</v>
      </c>
      <c r="L61" s="7">
        <v>104</v>
      </c>
      <c r="M61" s="2"/>
    </row>
    <row r="62" spans="1:13" ht="15.75">
      <c r="A62" s="2"/>
      <c r="B62" s="5">
        <v>21</v>
      </c>
      <c r="C62" s="6">
        <v>104</v>
      </c>
      <c r="D62" s="6">
        <v>90</v>
      </c>
      <c r="E62" s="6">
        <v>77</v>
      </c>
      <c r="F62" s="6">
        <v>63</v>
      </c>
      <c r="G62" s="6">
        <v>212</v>
      </c>
      <c r="H62" s="6">
        <v>97</v>
      </c>
      <c r="I62" s="6">
        <v>32</v>
      </c>
      <c r="J62" s="6">
        <v>45</v>
      </c>
      <c r="K62" s="6">
        <v>67</v>
      </c>
      <c r="L62" s="7">
        <v>75</v>
      </c>
      <c r="M62" s="2"/>
    </row>
    <row r="63" spans="1:13" ht="15.75">
      <c r="A63" s="2"/>
      <c r="B63" s="5">
        <v>22</v>
      </c>
      <c r="C63" s="6">
        <v>102</v>
      </c>
      <c r="D63" s="6">
        <v>102</v>
      </c>
      <c r="E63" s="6">
        <v>74</v>
      </c>
      <c r="F63" s="6">
        <v>72</v>
      </c>
      <c r="G63" s="6">
        <v>210</v>
      </c>
      <c r="H63" s="6">
        <v>144</v>
      </c>
      <c r="I63" s="6">
        <v>33</v>
      </c>
      <c r="J63" s="6">
        <v>48</v>
      </c>
      <c r="K63" s="6">
        <v>69</v>
      </c>
      <c r="L63" s="7">
        <v>79</v>
      </c>
      <c r="M63" s="2"/>
    </row>
    <row r="64" spans="1:13" ht="15.75">
      <c r="A64" s="2"/>
      <c r="B64" s="5">
        <v>23</v>
      </c>
      <c r="C64" s="6">
        <v>98</v>
      </c>
      <c r="D64" s="6">
        <v>106</v>
      </c>
      <c r="E64" s="6">
        <v>82</v>
      </c>
      <c r="F64" s="6">
        <v>93</v>
      </c>
      <c r="G64" s="6">
        <v>216</v>
      </c>
      <c r="H64" s="6">
        <v>164</v>
      </c>
      <c r="I64" s="6">
        <v>31</v>
      </c>
      <c r="J64" s="6">
        <v>48</v>
      </c>
      <c r="K64" s="6">
        <v>66</v>
      </c>
      <c r="L64" s="7">
        <v>80</v>
      </c>
      <c r="M64" s="2"/>
    </row>
    <row r="65" spans="1:13" ht="15.75">
      <c r="A65" s="2"/>
      <c r="B65" s="5">
        <v>24</v>
      </c>
      <c r="C65" s="6">
        <v>94</v>
      </c>
      <c r="D65" s="6">
        <v>97</v>
      </c>
      <c r="E65" s="6">
        <v>99</v>
      </c>
      <c r="F65" s="6">
        <v>129</v>
      </c>
      <c r="G65" s="6">
        <v>233</v>
      </c>
      <c r="H65" s="6">
        <v>164</v>
      </c>
      <c r="I65" s="6">
        <v>31</v>
      </c>
      <c r="J65" s="6">
        <v>48</v>
      </c>
      <c r="K65" s="6">
        <v>61</v>
      </c>
      <c r="L65" s="7">
        <v>74</v>
      </c>
      <c r="M65" s="2"/>
    </row>
    <row r="66" spans="1:13" ht="15.75">
      <c r="A66" s="2"/>
      <c r="B66" s="5">
        <v>25</v>
      </c>
      <c r="C66" s="6">
        <v>94</v>
      </c>
      <c r="D66" s="6">
        <v>89</v>
      </c>
      <c r="E66" s="6">
        <v>100</v>
      </c>
      <c r="F66" s="6">
        <v>166</v>
      </c>
      <c r="G66" s="6">
        <v>230</v>
      </c>
      <c r="H66" s="6">
        <v>117</v>
      </c>
      <c r="I66" s="6">
        <v>31</v>
      </c>
      <c r="J66" s="6">
        <v>46</v>
      </c>
      <c r="K66" s="6">
        <v>72</v>
      </c>
      <c r="L66" s="7">
        <v>75</v>
      </c>
      <c r="M66" s="2"/>
    </row>
    <row r="67" spans="1:13" ht="15.75">
      <c r="A67" s="2"/>
      <c r="B67" s="5">
        <v>26</v>
      </c>
      <c r="C67" s="6">
        <v>93</v>
      </c>
      <c r="D67" s="6">
        <v>89</v>
      </c>
      <c r="E67" s="6">
        <v>110</v>
      </c>
      <c r="F67" s="6">
        <v>206</v>
      </c>
      <c r="G67" s="6">
        <v>208</v>
      </c>
      <c r="H67" s="6">
        <v>147</v>
      </c>
      <c r="I67" s="6">
        <v>31</v>
      </c>
      <c r="J67" s="6">
        <v>48</v>
      </c>
      <c r="K67" s="6">
        <v>68</v>
      </c>
      <c r="L67" s="7">
        <v>80</v>
      </c>
      <c r="M67" s="2"/>
    </row>
    <row r="68" spans="1:13" ht="15.75">
      <c r="A68" s="2"/>
      <c r="B68" s="5">
        <v>27</v>
      </c>
      <c r="C68" s="6">
        <v>91</v>
      </c>
      <c r="D68" s="6">
        <v>82</v>
      </c>
      <c r="E68" s="6">
        <v>111</v>
      </c>
      <c r="F68" s="6">
        <v>214</v>
      </c>
      <c r="G68" s="6">
        <v>195</v>
      </c>
      <c r="H68" s="6">
        <v>120</v>
      </c>
      <c r="I68" s="6">
        <v>31</v>
      </c>
      <c r="J68" s="6">
        <v>50</v>
      </c>
      <c r="K68" s="6">
        <v>68</v>
      </c>
      <c r="L68" s="7">
        <v>78</v>
      </c>
      <c r="M68" s="2"/>
    </row>
    <row r="69" spans="1:13" ht="15.75">
      <c r="A69" s="2"/>
      <c r="B69" s="5">
        <v>28</v>
      </c>
      <c r="C69" s="6">
        <v>87</v>
      </c>
      <c r="D69" s="6">
        <v>77</v>
      </c>
      <c r="E69" s="6">
        <v>109</v>
      </c>
      <c r="F69" s="6">
        <v>228</v>
      </c>
      <c r="G69" s="6">
        <v>193</v>
      </c>
      <c r="H69" s="6">
        <v>50</v>
      </c>
      <c r="I69" s="6">
        <v>31</v>
      </c>
      <c r="J69" s="6">
        <v>53</v>
      </c>
      <c r="K69" s="6">
        <v>69</v>
      </c>
      <c r="L69" s="7">
        <v>75</v>
      </c>
      <c r="M69" s="2"/>
    </row>
    <row r="70" spans="1:13" ht="15.75">
      <c r="A70" s="2"/>
      <c r="B70" s="5">
        <v>29</v>
      </c>
      <c r="C70" s="6">
        <v>82</v>
      </c>
      <c r="D70" s="6">
        <v>85</v>
      </c>
      <c r="E70" s="6">
        <v>203</v>
      </c>
      <c r="F70" s="6">
        <v>250</v>
      </c>
      <c r="G70" s="6">
        <v>196</v>
      </c>
      <c r="H70" s="6">
        <v>43</v>
      </c>
      <c r="I70" s="6">
        <v>31</v>
      </c>
      <c r="J70" s="6">
        <v>50</v>
      </c>
      <c r="K70" s="6">
        <v>72</v>
      </c>
      <c r="L70" s="7">
        <v>76</v>
      </c>
      <c r="M70" s="2"/>
    </row>
    <row r="71" spans="1:13" ht="15.75">
      <c r="A71" s="2"/>
      <c r="B71" s="5">
        <v>30</v>
      </c>
      <c r="C71" s="6">
        <v>81</v>
      </c>
      <c r="D71" s="6">
        <v>86</v>
      </c>
      <c r="E71" s="6">
        <v>242</v>
      </c>
      <c r="F71" s="6">
        <v>263</v>
      </c>
      <c r="G71" s="6">
        <v>194</v>
      </c>
      <c r="H71" s="6">
        <v>42</v>
      </c>
      <c r="I71" s="6">
        <v>29</v>
      </c>
      <c r="J71" s="6">
        <v>52</v>
      </c>
      <c r="K71" s="6">
        <v>87</v>
      </c>
      <c r="L71" s="7">
        <v>76</v>
      </c>
      <c r="M71" s="2"/>
    </row>
    <row r="72" spans="1:13" ht="15.75">
      <c r="A72" s="2"/>
      <c r="B72" s="5">
        <v>31</v>
      </c>
      <c r="C72" s="7">
        <v>81</v>
      </c>
      <c r="D72" s="8" t="s">
        <v>17</v>
      </c>
      <c r="E72" s="7">
        <v>145</v>
      </c>
      <c r="F72" s="8" t="s">
        <v>17</v>
      </c>
      <c r="G72" s="6">
        <v>187</v>
      </c>
      <c r="H72" s="7">
        <v>37</v>
      </c>
      <c r="I72" s="8" t="s">
        <v>17</v>
      </c>
      <c r="J72" s="7">
        <v>32</v>
      </c>
      <c r="K72" s="8" t="s">
        <v>17</v>
      </c>
      <c r="L72" s="7">
        <v>76</v>
      </c>
      <c r="M72" s="2"/>
    </row>
    <row r="73" spans="1:13" ht="15.75">
      <c r="A73" s="2" t="s">
        <v>18</v>
      </c>
      <c r="B73" s="2"/>
      <c r="C73" s="9">
        <f t="shared" ref="C73:L73" si="2">SUM(C42:C72)</f>
        <v>2350</v>
      </c>
      <c r="D73" s="9">
        <f t="shared" si="2"/>
        <v>2935</v>
      </c>
      <c r="E73" s="9">
        <f t="shared" si="2"/>
        <v>3003</v>
      </c>
      <c r="F73" s="9">
        <f t="shared" si="2"/>
        <v>3039</v>
      </c>
      <c r="G73" s="9">
        <f t="shared" si="2"/>
        <v>6304</v>
      </c>
      <c r="H73" s="9">
        <f t="shared" si="2"/>
        <v>5104</v>
      </c>
      <c r="I73" s="9">
        <f t="shared" si="2"/>
        <v>1023</v>
      </c>
      <c r="J73" s="9">
        <f t="shared" si="2"/>
        <v>1247</v>
      </c>
      <c r="K73" s="9">
        <f t="shared" si="2"/>
        <v>1983</v>
      </c>
      <c r="L73" s="9">
        <f t="shared" si="2"/>
        <v>2484</v>
      </c>
      <c r="M73" s="2"/>
    </row>
    <row r="74" spans="1:13" ht="15.75">
      <c r="A74" s="2" t="s">
        <v>19</v>
      </c>
      <c r="B74" s="2"/>
      <c r="C74" s="10">
        <f t="shared" ref="C74:L74" si="3">C73*1.9835</f>
        <v>4661.2250000000004</v>
      </c>
      <c r="D74" s="10">
        <f t="shared" si="3"/>
        <v>5821.5725000000002</v>
      </c>
      <c r="E74" s="10">
        <f t="shared" si="3"/>
        <v>5956.4504999999999</v>
      </c>
      <c r="F74" s="10">
        <f t="shared" si="3"/>
        <v>6027.8564999999999</v>
      </c>
      <c r="G74" s="10">
        <f t="shared" si="3"/>
        <v>12503.984</v>
      </c>
      <c r="H74" s="10">
        <f t="shared" si="3"/>
        <v>10123.784</v>
      </c>
      <c r="I74" s="10">
        <f t="shared" si="3"/>
        <v>2029.1205</v>
      </c>
      <c r="J74" s="10">
        <f t="shared" si="3"/>
        <v>2473.4245000000001</v>
      </c>
      <c r="K74" s="10">
        <f t="shared" si="3"/>
        <v>3933.2805000000003</v>
      </c>
      <c r="L74" s="10">
        <f t="shared" si="3"/>
        <v>4927.0140000000001</v>
      </c>
      <c r="M74" s="2"/>
    </row>
    <row r="75" spans="1:13" ht="15.75">
      <c r="A75" s="2"/>
      <c r="B75" s="2"/>
      <c r="C75" s="9"/>
      <c r="D75" s="9"/>
      <c r="E75" s="9"/>
      <c r="F75" s="9"/>
      <c r="G75" s="2"/>
      <c r="H75" s="9"/>
      <c r="I75" s="9" t="s">
        <v>20</v>
      </c>
      <c r="J75" s="9"/>
      <c r="K75" s="11">
        <f>COUNTA(C42:L72)-4</f>
        <v>301</v>
      </c>
      <c r="L75" s="9" t="s">
        <v>21</v>
      </c>
      <c r="M75" s="2"/>
    </row>
    <row r="76" spans="1:13" ht="16.5" thickBot="1">
      <c r="A76" s="12">
        <v>1991</v>
      </c>
      <c r="B76" s="12" t="s">
        <v>22</v>
      </c>
      <c r="C76" s="12"/>
      <c r="D76" s="13">
        <f>SUM(C73:L73)</f>
        <v>29472</v>
      </c>
      <c r="E76" s="14" t="s">
        <v>18</v>
      </c>
      <c r="F76" s="14"/>
      <c r="G76" s="13">
        <f>D76*1.9835</f>
        <v>58457.712</v>
      </c>
      <c r="H76" s="14" t="s">
        <v>23</v>
      </c>
      <c r="I76" s="12" t="s">
        <v>24</v>
      </c>
      <c r="J76" s="12"/>
      <c r="K76" s="15">
        <v>301</v>
      </c>
      <c r="L76" s="12" t="s">
        <v>21</v>
      </c>
      <c r="M76" s="2"/>
    </row>
    <row r="77" spans="1:13" ht="15.75">
      <c r="A77" s="1" t="s">
        <v>0</v>
      </c>
      <c r="B77" s="2"/>
      <c r="C77" s="2"/>
      <c r="D77" s="16"/>
      <c r="E77" s="1"/>
      <c r="F77" s="1"/>
      <c r="G77" s="1"/>
      <c r="H77" s="16"/>
      <c r="I77" s="1"/>
      <c r="J77" s="2"/>
      <c r="K77" s="2"/>
      <c r="L77" s="2"/>
      <c r="M77" s="2"/>
    </row>
    <row r="78" spans="1:13">
      <c r="A78" t="s">
        <v>25</v>
      </c>
      <c r="F78" t="s">
        <v>2</v>
      </c>
      <c r="H78" t="s">
        <v>3</v>
      </c>
      <c r="J78" t="s">
        <v>4</v>
      </c>
    </row>
    <row r="79" spans="1:13" ht="16.5" thickBot="1">
      <c r="A79" s="3" t="s">
        <v>5</v>
      </c>
      <c r="B79" s="3" t="s">
        <v>6</v>
      </c>
      <c r="C79" s="4" t="s">
        <v>7</v>
      </c>
      <c r="D79" s="4" t="s">
        <v>8</v>
      </c>
      <c r="E79" s="4" t="s">
        <v>9</v>
      </c>
      <c r="F79" s="4" t="s">
        <v>10</v>
      </c>
      <c r="G79" s="4" t="s">
        <v>11</v>
      </c>
      <c r="H79" s="4" t="s">
        <v>12</v>
      </c>
      <c r="I79" s="4" t="s">
        <v>13</v>
      </c>
      <c r="J79" s="4" t="s">
        <v>14</v>
      </c>
      <c r="K79" s="4" t="s">
        <v>15</v>
      </c>
      <c r="L79" s="4" t="s">
        <v>16</v>
      </c>
      <c r="M79" s="2"/>
    </row>
    <row r="80" spans="1:13" ht="16.5" thickTop="1">
      <c r="A80" s="1">
        <v>1992</v>
      </c>
      <c r="B80" s="5">
        <v>1</v>
      </c>
      <c r="C80" s="6"/>
      <c r="D80" s="6">
        <v>98</v>
      </c>
      <c r="E80" s="6">
        <v>83</v>
      </c>
      <c r="F80" s="6">
        <v>68</v>
      </c>
      <c r="G80" s="6">
        <v>164</v>
      </c>
      <c r="H80" s="6">
        <v>76</v>
      </c>
      <c r="I80" s="6">
        <v>50</v>
      </c>
      <c r="J80" s="6"/>
      <c r="K80" s="6"/>
      <c r="L80" s="7"/>
      <c r="M80" s="2"/>
    </row>
    <row r="81" spans="1:13" ht="15.75">
      <c r="A81" s="2"/>
      <c r="B81" s="5">
        <v>2</v>
      </c>
      <c r="C81" s="6" t="s">
        <v>32</v>
      </c>
      <c r="D81" s="6">
        <v>97</v>
      </c>
      <c r="E81" s="6">
        <v>77</v>
      </c>
      <c r="F81" s="6">
        <v>85</v>
      </c>
      <c r="G81" s="6">
        <v>221</v>
      </c>
      <c r="H81" s="6">
        <v>83</v>
      </c>
      <c r="I81" s="6">
        <v>51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33</v>
      </c>
      <c r="D82" s="6">
        <v>97</v>
      </c>
      <c r="E82" s="6">
        <v>72</v>
      </c>
      <c r="F82" s="6">
        <v>119</v>
      </c>
      <c r="G82" s="6">
        <v>265</v>
      </c>
      <c r="H82" s="6">
        <v>88</v>
      </c>
      <c r="I82" s="6">
        <v>49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34</v>
      </c>
      <c r="D83" s="6">
        <v>97</v>
      </c>
      <c r="E83" s="6">
        <v>69</v>
      </c>
      <c r="F83" s="6">
        <v>49</v>
      </c>
      <c r="G83" s="6">
        <v>289</v>
      </c>
      <c r="H83" s="6">
        <v>96</v>
      </c>
      <c r="I83" s="6">
        <v>43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35</v>
      </c>
      <c r="D84" s="6">
        <v>98</v>
      </c>
      <c r="E84" s="6">
        <v>66</v>
      </c>
      <c r="F84" s="6">
        <v>58</v>
      </c>
      <c r="G84" s="6">
        <v>266</v>
      </c>
      <c r="H84" s="6">
        <v>93</v>
      </c>
      <c r="I84" s="6">
        <v>9.1999999999999993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98</v>
      </c>
      <c r="E85" s="6">
        <v>64</v>
      </c>
      <c r="F85" s="6">
        <v>124</v>
      </c>
      <c r="G85" s="6">
        <v>147</v>
      </c>
      <c r="H85" s="6">
        <v>81</v>
      </c>
      <c r="I85" s="6">
        <v>4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>
        <v>98</v>
      </c>
      <c r="E86" s="6">
        <v>63</v>
      </c>
      <c r="F86" s="6">
        <v>75</v>
      </c>
      <c r="G86" s="6">
        <v>84</v>
      </c>
      <c r="H86" s="6">
        <v>87</v>
      </c>
      <c r="I86" s="6">
        <v>0.8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>
        <v>98</v>
      </c>
      <c r="E87" s="6">
        <v>61</v>
      </c>
      <c r="F87" s="6">
        <v>49</v>
      </c>
      <c r="G87" s="6">
        <v>85</v>
      </c>
      <c r="H87" s="6">
        <v>84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98</v>
      </c>
      <c r="E88" s="6">
        <v>60</v>
      </c>
      <c r="F88" s="6">
        <v>31</v>
      </c>
      <c r="G88" s="6">
        <v>71</v>
      </c>
      <c r="H88" s="6">
        <v>85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97</v>
      </c>
      <c r="E89" s="6">
        <v>58</v>
      </c>
      <c r="F89" s="6">
        <v>22</v>
      </c>
      <c r="G89" s="6">
        <v>79</v>
      </c>
      <c r="H89" s="6">
        <v>81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96</v>
      </c>
      <c r="E90" s="6">
        <v>69</v>
      </c>
      <c r="F90" s="6">
        <v>93</v>
      </c>
      <c r="G90" s="6">
        <v>85</v>
      </c>
      <c r="H90" s="6">
        <v>81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91</v>
      </c>
      <c r="E91" s="6">
        <v>84</v>
      </c>
      <c r="F91" s="6">
        <v>146</v>
      </c>
      <c r="G91" s="6">
        <v>86</v>
      </c>
      <c r="H91" s="6">
        <v>98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89</v>
      </c>
      <c r="E92" s="6">
        <v>83</v>
      </c>
      <c r="F92" s="6">
        <v>127</v>
      </c>
      <c r="G92" s="6">
        <v>65</v>
      </c>
      <c r="H92" s="6">
        <v>111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91</v>
      </c>
      <c r="E93" s="6">
        <v>70</v>
      </c>
      <c r="F93" s="6">
        <v>116</v>
      </c>
      <c r="G93" s="6">
        <v>53</v>
      </c>
      <c r="H93" s="6">
        <v>96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94</v>
      </c>
      <c r="E94" s="6">
        <v>66</v>
      </c>
      <c r="F94" s="6">
        <v>71</v>
      </c>
      <c r="G94" s="6">
        <v>48</v>
      </c>
      <c r="H94" s="6">
        <v>69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92</v>
      </c>
      <c r="E95" s="6">
        <v>40</v>
      </c>
      <c r="F95" s="6">
        <v>86</v>
      </c>
      <c r="G95" s="6">
        <v>56</v>
      </c>
      <c r="H95" s="6">
        <v>67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95</v>
      </c>
      <c r="E96" s="6">
        <v>7.2</v>
      </c>
      <c r="F96" s="6">
        <v>92</v>
      </c>
      <c r="G96" s="6">
        <v>87</v>
      </c>
      <c r="H96" s="6">
        <v>67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95</v>
      </c>
      <c r="E97" s="6">
        <v>12</v>
      </c>
      <c r="F97" s="6">
        <v>65</v>
      </c>
      <c r="G97" s="6">
        <v>87</v>
      </c>
      <c r="H97" s="6">
        <v>59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95</v>
      </c>
      <c r="E98" s="6">
        <v>61</v>
      </c>
      <c r="F98" s="6">
        <v>64</v>
      </c>
      <c r="G98" s="6">
        <v>87</v>
      </c>
      <c r="H98" s="6">
        <v>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149</v>
      </c>
      <c r="D99" s="6">
        <v>89</v>
      </c>
      <c r="E99" s="6">
        <v>53</v>
      </c>
      <c r="F99" s="6">
        <v>59</v>
      </c>
      <c r="G99" s="6">
        <v>86</v>
      </c>
      <c r="H99" s="6">
        <v>74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139</v>
      </c>
      <c r="D100" s="6">
        <v>85</v>
      </c>
      <c r="E100" s="6">
        <v>53</v>
      </c>
      <c r="F100" s="6">
        <v>58</v>
      </c>
      <c r="G100" s="6">
        <v>57</v>
      </c>
      <c r="H100" s="6">
        <v>87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99</v>
      </c>
      <c r="D101" s="6">
        <v>87</v>
      </c>
      <c r="E101" s="6">
        <v>52</v>
      </c>
      <c r="F101" s="6">
        <v>46</v>
      </c>
      <c r="G101" s="6">
        <v>84</v>
      </c>
      <c r="H101" s="6">
        <v>102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95</v>
      </c>
      <c r="D102" s="6">
        <v>89</v>
      </c>
      <c r="E102" s="6">
        <v>52</v>
      </c>
      <c r="F102" s="6">
        <v>29</v>
      </c>
      <c r="G102" s="6">
        <v>63</v>
      </c>
      <c r="H102" s="6">
        <v>115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95</v>
      </c>
      <c r="D103" s="6">
        <v>90</v>
      </c>
      <c r="E103" s="6">
        <v>53</v>
      </c>
      <c r="F103" s="6">
        <v>28</v>
      </c>
      <c r="G103" s="6">
        <v>23</v>
      </c>
      <c r="H103" s="6">
        <v>123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93</v>
      </c>
      <c r="D104" s="6">
        <v>86</v>
      </c>
      <c r="E104" s="6">
        <v>54</v>
      </c>
      <c r="F104" s="6">
        <v>23</v>
      </c>
      <c r="G104" s="6">
        <v>33</v>
      </c>
      <c r="H104" s="6">
        <v>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</v>
      </c>
      <c r="D105" s="6">
        <v>84</v>
      </c>
      <c r="E105" s="6">
        <v>56</v>
      </c>
      <c r="F105" s="6">
        <v>35</v>
      </c>
      <c r="G105" s="6">
        <v>83</v>
      </c>
      <c r="H105" s="6">
        <v>54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85</v>
      </c>
      <c r="D106" s="6">
        <v>83</v>
      </c>
      <c r="E106" s="6">
        <v>55</v>
      </c>
      <c r="F106" s="6">
        <v>25</v>
      </c>
      <c r="G106" s="6">
        <v>78</v>
      </c>
      <c r="H106" s="6">
        <v>59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94</v>
      </c>
      <c r="D107" s="6">
        <v>84</v>
      </c>
      <c r="E107" s="6">
        <v>56</v>
      </c>
      <c r="F107" s="6">
        <v>51</v>
      </c>
      <c r="G107" s="6">
        <v>69</v>
      </c>
      <c r="H107" s="6">
        <v>56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116</v>
      </c>
      <c r="D108" s="6">
        <v>86</v>
      </c>
      <c r="E108" s="6">
        <v>57</v>
      </c>
      <c r="F108" s="6">
        <v>79</v>
      </c>
      <c r="G108" s="6">
        <v>73</v>
      </c>
      <c r="H108" s="6">
        <v>53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99</v>
      </c>
      <c r="D109" s="6">
        <v>85</v>
      </c>
      <c r="E109" s="6">
        <v>56</v>
      </c>
      <c r="F109" s="6">
        <v>103</v>
      </c>
      <c r="G109" s="6">
        <v>73</v>
      </c>
      <c r="H109" s="6">
        <v>52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99</v>
      </c>
      <c r="D110" s="8" t="s">
        <v>17</v>
      </c>
      <c r="E110" s="7">
        <v>56</v>
      </c>
      <c r="F110" s="8" t="s">
        <v>17</v>
      </c>
      <c r="G110" s="6">
        <v>72</v>
      </c>
      <c r="H110" s="7">
        <v>50</v>
      </c>
      <c r="I110" s="17" t="s">
        <v>17</v>
      </c>
      <c r="J110" s="18"/>
      <c r="K110" s="17" t="s">
        <v>17</v>
      </c>
      <c r="L110" s="5"/>
      <c r="M110" s="2"/>
    </row>
    <row r="111" spans="1:13" ht="15.75">
      <c r="A111" s="2" t="s">
        <v>18</v>
      </c>
      <c r="B111" s="2"/>
      <c r="C111" s="9">
        <f t="shared" ref="C111:L111" si="4">SUM(C80:C110)</f>
        <v>1250</v>
      </c>
      <c r="D111" s="9">
        <f t="shared" si="4"/>
        <v>2762</v>
      </c>
      <c r="E111" s="9">
        <f t="shared" si="4"/>
        <v>1818.2</v>
      </c>
      <c r="F111" s="9">
        <f t="shared" si="4"/>
        <v>2076</v>
      </c>
      <c r="G111" s="9">
        <f t="shared" si="4"/>
        <v>3119</v>
      </c>
      <c r="H111" s="9">
        <f t="shared" si="4"/>
        <v>2488</v>
      </c>
      <c r="I111" s="9">
        <f t="shared" si="4"/>
        <v>207</v>
      </c>
      <c r="J111" s="9">
        <f t="shared" si="4"/>
        <v>0</v>
      </c>
      <c r="K111" s="9">
        <f t="shared" si="4"/>
        <v>0</v>
      </c>
      <c r="L111" s="9">
        <f t="shared" si="4"/>
        <v>0</v>
      </c>
      <c r="M111" s="2"/>
    </row>
    <row r="112" spans="1:13" ht="15.75">
      <c r="A112" s="2" t="s">
        <v>19</v>
      </c>
      <c r="B112" s="2"/>
      <c r="C112" s="10">
        <f t="shared" ref="C112:L112" si="5">C111*1.9835</f>
        <v>2479.375</v>
      </c>
      <c r="D112" s="10">
        <f t="shared" si="5"/>
        <v>5478.4269999999997</v>
      </c>
      <c r="E112" s="10">
        <f t="shared" si="5"/>
        <v>3606.3996999999999</v>
      </c>
      <c r="F112" s="10">
        <f t="shared" si="5"/>
        <v>4117.7460000000001</v>
      </c>
      <c r="G112" s="10">
        <f t="shared" si="5"/>
        <v>6186.5365000000002</v>
      </c>
      <c r="H112" s="10">
        <f t="shared" si="5"/>
        <v>4934.9480000000003</v>
      </c>
      <c r="I112" s="10">
        <f t="shared" si="5"/>
        <v>410.58449999999999</v>
      </c>
      <c r="J112" s="10">
        <f t="shared" si="5"/>
        <v>0</v>
      </c>
      <c r="K112" s="10">
        <f t="shared" si="5"/>
        <v>0</v>
      </c>
      <c r="L112" s="10">
        <f t="shared" si="5"/>
        <v>0</v>
      </c>
      <c r="M112" s="2"/>
    </row>
    <row r="113" spans="1:13" ht="15.75">
      <c r="A113" s="2"/>
      <c r="B113" s="2" t="s">
        <v>36</v>
      </c>
      <c r="C113" s="10">
        <f>2521+2404+2698.72+SUM(D111:L111)</f>
        <v>20093.919999999998</v>
      </c>
      <c r="D113" s="9" t="s">
        <v>37</v>
      </c>
      <c r="E113" s="10">
        <f>5000+4768+5353+5478+3606+4118+6187+4934+411</f>
        <v>39855</v>
      </c>
      <c r="F113" s="9" t="s">
        <v>23</v>
      </c>
      <c r="G113" s="2"/>
      <c r="H113" s="9"/>
      <c r="I113" s="9" t="s">
        <v>20</v>
      </c>
      <c r="J113" s="9"/>
      <c r="K113" s="11">
        <f>COUNTA(C80:L110)-4-4</f>
        <v>172</v>
      </c>
      <c r="L113" s="9" t="s">
        <v>21</v>
      </c>
      <c r="M113" s="2"/>
    </row>
    <row r="114" spans="1:13" ht="16.5" thickBot="1">
      <c r="A114" s="12">
        <v>1992</v>
      </c>
      <c r="B114" s="12" t="s">
        <v>22</v>
      </c>
      <c r="C114" s="12"/>
      <c r="D114" s="13">
        <f>SUM(C111:L111)</f>
        <v>13720.2</v>
      </c>
      <c r="E114" s="14" t="s">
        <v>18</v>
      </c>
      <c r="F114" s="14"/>
      <c r="G114" s="13">
        <f>D114*1.9835</f>
        <v>27214.016700000004</v>
      </c>
      <c r="H114" s="14" t="s">
        <v>23</v>
      </c>
      <c r="I114" s="12" t="s">
        <v>24</v>
      </c>
      <c r="J114" s="12"/>
      <c r="K114" s="15">
        <v>172</v>
      </c>
      <c r="L114" s="12" t="s">
        <v>21</v>
      </c>
      <c r="M114" s="2"/>
    </row>
    <row r="115" spans="1:13" ht="15.75">
      <c r="A115" s="1" t="s">
        <v>0</v>
      </c>
      <c r="B115" s="2"/>
      <c r="C115" s="2"/>
      <c r="D115" s="16"/>
      <c r="E115" s="1"/>
      <c r="F115" s="1"/>
      <c r="G115" s="1"/>
      <c r="H115" s="16"/>
      <c r="I115" s="1"/>
      <c r="J115" s="2"/>
      <c r="K115" s="2"/>
      <c r="L115" s="2"/>
      <c r="M115" s="2"/>
    </row>
    <row r="116" spans="1:13">
      <c r="A116" t="s">
        <v>25</v>
      </c>
      <c r="F116" t="s">
        <v>2</v>
      </c>
      <c r="H116" t="s">
        <v>3</v>
      </c>
      <c r="J116" t="s">
        <v>4</v>
      </c>
    </row>
    <row r="117" spans="1:13" ht="16.5" thickBot="1">
      <c r="A117" s="3" t="s">
        <v>5</v>
      </c>
      <c r="B117" s="3" t="s">
        <v>6</v>
      </c>
      <c r="C117" s="4" t="s">
        <v>7</v>
      </c>
      <c r="D117" s="4" t="s">
        <v>8</v>
      </c>
      <c r="E117" s="4" t="s">
        <v>9</v>
      </c>
      <c r="F117" s="4" t="s">
        <v>10</v>
      </c>
      <c r="G117" s="4" t="s">
        <v>11</v>
      </c>
      <c r="H117" s="4" t="s">
        <v>12</v>
      </c>
      <c r="I117" s="4" t="s">
        <v>13</v>
      </c>
      <c r="J117" s="4" t="s">
        <v>14</v>
      </c>
      <c r="K117" s="4" t="s">
        <v>15</v>
      </c>
      <c r="L117" s="4" t="s">
        <v>16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76</v>
      </c>
      <c r="F118" s="6">
        <v>36</v>
      </c>
      <c r="G118" s="6">
        <v>112</v>
      </c>
      <c r="H118" s="6">
        <v>47</v>
      </c>
      <c r="I118" s="6">
        <v>63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74</v>
      </c>
      <c r="F119" s="6">
        <v>38</v>
      </c>
      <c r="G119" s="6">
        <v>112</v>
      </c>
      <c r="H119" s="6">
        <v>48</v>
      </c>
      <c r="I119" s="6">
        <v>68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81</v>
      </c>
      <c r="F120" s="6">
        <v>38</v>
      </c>
      <c r="G120" s="6">
        <v>113</v>
      </c>
      <c r="H120" s="6">
        <v>64</v>
      </c>
      <c r="I120" s="6">
        <v>43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78</v>
      </c>
      <c r="F121" s="6">
        <v>39</v>
      </c>
      <c r="G121" s="6">
        <v>117</v>
      </c>
      <c r="H121" s="6">
        <v>67</v>
      </c>
      <c r="I121" s="6">
        <v>17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86</v>
      </c>
      <c r="F122" s="6">
        <v>39</v>
      </c>
      <c r="G122" s="6">
        <v>134</v>
      </c>
      <c r="H122" s="6">
        <v>85</v>
      </c>
      <c r="I122" s="6">
        <v>12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67</v>
      </c>
      <c r="F123" s="6">
        <v>39</v>
      </c>
      <c r="G123" s="6">
        <v>119</v>
      </c>
      <c r="H123" s="6">
        <v>82</v>
      </c>
      <c r="I123" s="6">
        <v>8.6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37</v>
      </c>
      <c r="F124" s="6">
        <v>39</v>
      </c>
      <c r="G124" s="6">
        <v>119</v>
      </c>
      <c r="H124" s="6">
        <v>65</v>
      </c>
      <c r="I124" s="6">
        <v>5.6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10</v>
      </c>
      <c r="F125" s="6">
        <v>37</v>
      </c>
      <c r="G125" s="6">
        <v>117</v>
      </c>
      <c r="H125" s="6">
        <v>64</v>
      </c>
      <c r="I125" s="6">
        <v>4.9000000000000004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6.3</v>
      </c>
      <c r="F126" s="6">
        <v>36</v>
      </c>
      <c r="G126" s="6">
        <v>116</v>
      </c>
      <c r="H126" s="6">
        <v>83</v>
      </c>
      <c r="I126" s="6">
        <v>0.7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6.1</v>
      </c>
      <c r="F127" s="6">
        <v>35</v>
      </c>
      <c r="G127" s="6">
        <v>107</v>
      </c>
      <c r="H127" s="6">
        <v>134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5.9</v>
      </c>
      <c r="F128" s="6">
        <v>35</v>
      </c>
      <c r="G128" s="6">
        <v>110</v>
      </c>
      <c r="H128" s="6">
        <v>174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5.8</v>
      </c>
      <c r="F129" s="6">
        <v>36</v>
      </c>
      <c r="G129" s="6">
        <v>106</v>
      </c>
      <c r="H129" s="6">
        <v>222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5.8</v>
      </c>
      <c r="F130" s="6">
        <v>36</v>
      </c>
      <c r="G130" s="6">
        <v>107</v>
      </c>
      <c r="H130" s="6">
        <v>240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5.8</v>
      </c>
      <c r="F131" s="6">
        <v>50</v>
      </c>
      <c r="G131" s="6">
        <v>104</v>
      </c>
      <c r="H131" s="6">
        <v>209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5.8</v>
      </c>
      <c r="F132" s="6">
        <v>73</v>
      </c>
      <c r="G132" s="6">
        <v>98</v>
      </c>
      <c r="H132" s="6">
        <v>218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5.6</v>
      </c>
      <c r="F133" s="6">
        <v>74</v>
      </c>
      <c r="G133" s="6">
        <v>95</v>
      </c>
      <c r="H133" s="6">
        <v>208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</v>
      </c>
      <c r="F134" s="6">
        <v>74</v>
      </c>
      <c r="G134" s="6">
        <v>120</v>
      </c>
      <c r="H134" s="6">
        <v>223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71</v>
      </c>
      <c r="F135" s="6">
        <v>82</v>
      </c>
      <c r="G135" s="6">
        <v>130</v>
      </c>
      <c r="H135" s="6">
        <v>242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73</v>
      </c>
      <c r="F136" s="6">
        <v>81</v>
      </c>
      <c r="G136" s="6">
        <v>83</v>
      </c>
      <c r="H136" s="6">
        <v>175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73</v>
      </c>
      <c r="F137" s="6">
        <v>80</v>
      </c>
      <c r="G137" s="6">
        <v>71</v>
      </c>
      <c r="H137" s="6">
        <v>98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60</v>
      </c>
      <c r="F138" s="6">
        <v>83</v>
      </c>
      <c r="G138" s="6">
        <v>70</v>
      </c>
      <c r="H138" s="6">
        <v>96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39</v>
      </c>
      <c r="F139" s="6">
        <v>100</v>
      </c>
      <c r="G139" s="6">
        <v>66</v>
      </c>
      <c r="H139" s="6">
        <v>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42</v>
      </c>
      <c r="F140" s="6">
        <v>102</v>
      </c>
      <c r="G140" s="6">
        <v>59</v>
      </c>
      <c r="H140" s="6">
        <v>98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37</v>
      </c>
      <c r="F141" s="6">
        <v>106</v>
      </c>
      <c r="G141" s="6">
        <v>68</v>
      </c>
      <c r="H141" s="6">
        <v>93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37</v>
      </c>
      <c r="F142" s="6">
        <v>118</v>
      </c>
      <c r="G142" s="6">
        <v>72</v>
      </c>
      <c r="H142" s="6">
        <v>84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36</v>
      </c>
      <c r="F143" s="6">
        <v>134</v>
      </c>
      <c r="G143" s="6">
        <v>76</v>
      </c>
      <c r="H143" s="6">
        <v>77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36</v>
      </c>
      <c r="F144" s="6">
        <v>131</v>
      </c>
      <c r="G144" s="6">
        <v>70</v>
      </c>
      <c r="H144" s="6">
        <v>84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1.4</v>
      </c>
      <c r="E145" s="6">
        <v>36</v>
      </c>
      <c r="F145" s="6">
        <v>127</v>
      </c>
      <c r="G145" s="6">
        <v>58</v>
      </c>
      <c r="H145" s="6">
        <v>78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72</v>
      </c>
      <c r="E146" s="6">
        <v>36</v>
      </c>
      <c r="F146" s="6">
        <v>115</v>
      </c>
      <c r="G146" s="6">
        <v>52</v>
      </c>
      <c r="H146" s="6">
        <v>82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75</v>
      </c>
      <c r="E147" s="6">
        <v>37</v>
      </c>
      <c r="F147" s="6">
        <v>112</v>
      </c>
      <c r="G147" s="6">
        <v>48</v>
      </c>
      <c r="H147" s="6">
        <v>86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17</v>
      </c>
      <c r="E148" s="7">
        <v>36</v>
      </c>
      <c r="F148" s="8" t="s">
        <v>17</v>
      </c>
      <c r="G148" s="6">
        <v>49</v>
      </c>
      <c r="H148" s="7">
        <v>66</v>
      </c>
      <c r="I148" s="17" t="s">
        <v>17</v>
      </c>
      <c r="J148" s="18"/>
      <c r="K148" s="17" t="s">
        <v>17</v>
      </c>
      <c r="L148" s="5"/>
      <c r="M148" s="2"/>
    </row>
    <row r="149" spans="1:13" ht="15.75">
      <c r="A149" s="2" t="s">
        <v>18</v>
      </c>
      <c r="B149" s="2"/>
      <c r="C149" s="9">
        <f t="shared" ref="C149:L149" si="6">SUM(C118:C148)</f>
        <v>0</v>
      </c>
      <c r="D149" s="9">
        <f t="shared" si="6"/>
        <v>148.4</v>
      </c>
      <c r="E149" s="9">
        <f t="shared" si="6"/>
        <v>1229.0999999999999</v>
      </c>
      <c r="F149" s="9">
        <f t="shared" si="6"/>
        <v>2125</v>
      </c>
      <c r="G149" s="9">
        <f t="shared" si="6"/>
        <v>2878</v>
      </c>
      <c r="H149" s="9">
        <f t="shared" si="6"/>
        <v>3690</v>
      </c>
      <c r="I149" s="9">
        <f t="shared" si="6"/>
        <v>222.79999999999998</v>
      </c>
      <c r="J149" s="9">
        <f t="shared" si="6"/>
        <v>0</v>
      </c>
      <c r="K149" s="9">
        <f t="shared" si="6"/>
        <v>0</v>
      </c>
      <c r="L149" s="9">
        <f t="shared" si="6"/>
        <v>0</v>
      </c>
      <c r="M149" s="2"/>
    </row>
    <row r="150" spans="1:13" ht="15.75">
      <c r="A150" s="2" t="s">
        <v>19</v>
      </c>
      <c r="B150" s="2"/>
      <c r="C150" s="10">
        <f t="shared" ref="C150:L150" si="7">C149*1.9835</f>
        <v>0</v>
      </c>
      <c r="D150" s="10">
        <f t="shared" si="7"/>
        <v>294.35140000000001</v>
      </c>
      <c r="E150" s="10">
        <f t="shared" si="7"/>
        <v>2437.9198499999998</v>
      </c>
      <c r="F150" s="10">
        <f t="shared" si="7"/>
        <v>4214.9375</v>
      </c>
      <c r="G150" s="10">
        <f t="shared" si="7"/>
        <v>5708.5129999999999</v>
      </c>
      <c r="H150" s="10">
        <f t="shared" si="7"/>
        <v>7319.1149999999998</v>
      </c>
      <c r="I150" s="10">
        <f t="shared" si="7"/>
        <v>441.92379999999997</v>
      </c>
      <c r="J150" s="10">
        <f t="shared" si="7"/>
        <v>0</v>
      </c>
      <c r="K150" s="10">
        <f t="shared" si="7"/>
        <v>0</v>
      </c>
      <c r="L150" s="10">
        <f t="shared" si="7"/>
        <v>0</v>
      </c>
      <c r="M150" s="2"/>
    </row>
    <row r="151" spans="1:13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COUNTA(C118:L148)-4</f>
        <v>135</v>
      </c>
      <c r="L151" s="9" t="s">
        <v>21</v>
      </c>
      <c r="M151" s="2"/>
    </row>
    <row r="152" spans="1:13" ht="16.5" thickBot="1">
      <c r="A152" s="12">
        <v>1993</v>
      </c>
      <c r="B152" s="12" t="s">
        <v>22</v>
      </c>
      <c r="C152" s="12"/>
      <c r="D152" s="13">
        <f>SUM(C149:L149)</f>
        <v>10293.299999999999</v>
      </c>
      <c r="E152" s="14" t="s">
        <v>18</v>
      </c>
      <c r="F152" s="14"/>
      <c r="G152" s="13">
        <f>D152*1.9835</f>
        <v>20416.760549999999</v>
      </c>
      <c r="H152" s="14" t="s">
        <v>23</v>
      </c>
      <c r="I152" s="12" t="s">
        <v>24</v>
      </c>
      <c r="J152" s="12"/>
      <c r="K152" s="15">
        <v>135</v>
      </c>
      <c r="L152" s="12" t="s">
        <v>21</v>
      </c>
      <c r="M152" s="2"/>
    </row>
    <row r="153" spans="1:13" ht="15.75">
      <c r="A153" s="1" t="s">
        <v>0</v>
      </c>
      <c r="B153" s="2"/>
      <c r="C153" s="2"/>
      <c r="D153" s="16"/>
      <c r="E153" s="1"/>
      <c r="F153" s="1"/>
      <c r="G153" s="1"/>
      <c r="H153" s="16"/>
      <c r="I153" s="1"/>
      <c r="J153" s="2"/>
      <c r="K153" s="2"/>
      <c r="L153" s="2"/>
      <c r="M153" s="2"/>
    </row>
    <row r="154" spans="1:13">
      <c r="A154" t="s">
        <v>25</v>
      </c>
      <c r="F154" t="s">
        <v>2</v>
      </c>
      <c r="H154" t="s">
        <v>3</v>
      </c>
      <c r="J154" t="s">
        <v>4</v>
      </c>
    </row>
    <row r="155" spans="1:13" ht="16.5" thickBot="1">
      <c r="A155" s="3" t="s">
        <v>5</v>
      </c>
      <c r="B155" s="3" t="s">
        <v>6</v>
      </c>
      <c r="C155" s="4" t="s">
        <v>7</v>
      </c>
      <c r="D155" s="4" t="s">
        <v>8</v>
      </c>
      <c r="E155" s="4" t="s">
        <v>9</v>
      </c>
      <c r="F155" s="4" t="s">
        <v>10</v>
      </c>
      <c r="G155" s="4" t="s">
        <v>11</v>
      </c>
      <c r="H155" s="4" t="s">
        <v>12</v>
      </c>
      <c r="I155" s="4" t="s">
        <v>13</v>
      </c>
      <c r="J155" s="4" t="s">
        <v>14</v>
      </c>
      <c r="K155" s="4" t="s">
        <v>15</v>
      </c>
      <c r="L155" s="4" t="s">
        <v>16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98</v>
      </c>
      <c r="G156" s="6">
        <v>347</v>
      </c>
      <c r="H156" s="6">
        <v>237</v>
      </c>
      <c r="I156" s="6">
        <v>167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126</v>
      </c>
      <c r="G157" s="6">
        <v>338</v>
      </c>
      <c r="H157" s="6">
        <v>250</v>
      </c>
      <c r="I157" s="6">
        <v>28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126</v>
      </c>
      <c r="G158" s="6">
        <v>375</v>
      </c>
      <c r="H158" s="6">
        <v>270</v>
      </c>
      <c r="I158" s="6">
        <v>23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126</v>
      </c>
      <c r="G159" s="6">
        <v>370</v>
      </c>
      <c r="H159" s="6">
        <v>285</v>
      </c>
      <c r="I159" s="6">
        <v>19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125</v>
      </c>
      <c r="G160" s="6">
        <v>332</v>
      </c>
      <c r="H160" s="6">
        <v>288</v>
      </c>
      <c r="I160" s="6">
        <v>6.6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116</v>
      </c>
      <c r="G161" s="6">
        <v>330</v>
      </c>
      <c r="H161" s="6">
        <v>285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118</v>
      </c>
      <c r="G162" s="6">
        <v>338</v>
      </c>
      <c r="H162" s="6">
        <v>293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119</v>
      </c>
      <c r="G163" s="6">
        <v>252</v>
      </c>
      <c r="H163" s="6">
        <v>293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118</v>
      </c>
      <c r="G164" s="6">
        <v>178</v>
      </c>
      <c r="H164" s="6">
        <v>293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118</v>
      </c>
      <c r="G165" s="6">
        <v>176</v>
      </c>
      <c r="H165" s="6">
        <v>286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119</v>
      </c>
      <c r="G166" s="6">
        <v>168</v>
      </c>
      <c r="H166" s="6">
        <v>276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119</v>
      </c>
      <c r="G167" s="6">
        <v>172</v>
      </c>
      <c r="H167" s="6">
        <v>266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119</v>
      </c>
      <c r="G168" s="6">
        <v>168</v>
      </c>
      <c r="H168" s="6">
        <v>236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117</v>
      </c>
      <c r="G169" s="6">
        <v>187</v>
      </c>
      <c r="H169" s="6">
        <v>224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102</v>
      </c>
      <c r="G170" s="6">
        <v>199</v>
      </c>
      <c r="H170" s="6">
        <v>222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99</v>
      </c>
      <c r="G171" s="6">
        <v>197</v>
      </c>
      <c r="H171" s="6">
        <v>244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155</v>
      </c>
      <c r="G172" s="6">
        <v>209</v>
      </c>
      <c r="H172" s="6">
        <v>242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222</v>
      </c>
      <c r="G173" s="6">
        <v>223</v>
      </c>
      <c r="H173" s="6">
        <v>234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252</v>
      </c>
      <c r="G174" s="6">
        <v>220</v>
      </c>
      <c r="H174" s="6">
        <v>234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273</v>
      </c>
      <c r="G175" s="6">
        <v>206</v>
      </c>
      <c r="H175" s="6">
        <v>249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313</v>
      </c>
      <c r="G176" s="6">
        <v>199</v>
      </c>
      <c r="H176" s="6">
        <v>260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394</v>
      </c>
      <c r="G177" s="6">
        <v>212</v>
      </c>
      <c r="H177" s="6">
        <v>263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400</v>
      </c>
      <c r="G178" s="6">
        <v>237</v>
      </c>
      <c r="H178" s="6">
        <v>261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382</v>
      </c>
      <c r="G179" s="6">
        <v>245</v>
      </c>
      <c r="H179" s="6">
        <v>260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360</v>
      </c>
      <c r="G180" s="6">
        <v>278</v>
      </c>
      <c r="H180" s="6">
        <v>263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358</v>
      </c>
      <c r="G181" s="6">
        <v>306</v>
      </c>
      <c r="H181" s="6">
        <v>271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41</v>
      </c>
      <c r="F182" s="6">
        <v>352</v>
      </c>
      <c r="G182" s="6">
        <v>284</v>
      </c>
      <c r="H182" s="6">
        <v>277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50</v>
      </c>
      <c r="F183" s="6">
        <v>358</v>
      </c>
      <c r="G183" s="6">
        <v>217</v>
      </c>
      <c r="H183" s="6">
        <v>278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50</v>
      </c>
      <c r="F184" s="6">
        <v>346</v>
      </c>
      <c r="G184" s="6">
        <v>253</v>
      </c>
      <c r="H184" s="6">
        <v>295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50</v>
      </c>
      <c r="F185" s="6">
        <v>333</v>
      </c>
      <c r="G185" s="6">
        <v>254</v>
      </c>
      <c r="H185" s="6">
        <v>285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17</v>
      </c>
      <c r="E186" s="7">
        <v>61</v>
      </c>
      <c r="F186" s="8" t="s">
        <v>17</v>
      </c>
      <c r="G186" s="6">
        <v>249</v>
      </c>
      <c r="H186" s="7">
        <v>304</v>
      </c>
      <c r="I186" s="17" t="s">
        <v>17</v>
      </c>
      <c r="J186" s="18"/>
      <c r="K186" s="17" t="s">
        <v>17</v>
      </c>
      <c r="L186" s="5"/>
      <c r="M186" s="2"/>
    </row>
    <row r="187" spans="1:13" ht="15.75">
      <c r="A187" s="2" t="s">
        <v>18</v>
      </c>
      <c r="B187" s="2"/>
      <c r="C187" s="9">
        <f t="shared" ref="C187:L187" si="8">SUM(C156:C186)</f>
        <v>0</v>
      </c>
      <c r="D187" s="9">
        <f t="shared" si="8"/>
        <v>0</v>
      </c>
      <c r="E187" s="9">
        <f t="shared" si="8"/>
        <v>252</v>
      </c>
      <c r="F187" s="9">
        <f t="shared" si="8"/>
        <v>6363</v>
      </c>
      <c r="G187" s="9">
        <f t="shared" si="8"/>
        <v>7719</v>
      </c>
      <c r="H187" s="9">
        <f t="shared" si="8"/>
        <v>8224</v>
      </c>
      <c r="I187" s="9">
        <f t="shared" si="8"/>
        <v>243.6</v>
      </c>
      <c r="J187" s="9">
        <f t="shared" si="8"/>
        <v>0</v>
      </c>
      <c r="K187" s="9">
        <f t="shared" si="8"/>
        <v>0</v>
      </c>
      <c r="L187" s="9">
        <f t="shared" si="8"/>
        <v>0</v>
      </c>
      <c r="M187" s="2"/>
    </row>
    <row r="188" spans="1:13" ht="15.75">
      <c r="A188" s="2" t="s">
        <v>19</v>
      </c>
      <c r="B188" s="2"/>
      <c r="C188" s="10">
        <f t="shared" ref="C188:L188" si="9">C187*1.9835</f>
        <v>0</v>
      </c>
      <c r="D188" s="10">
        <f t="shared" si="9"/>
        <v>0</v>
      </c>
      <c r="E188" s="10">
        <f t="shared" si="9"/>
        <v>499.84199999999998</v>
      </c>
      <c r="F188" s="10">
        <f t="shared" si="9"/>
        <v>12621.0105</v>
      </c>
      <c r="G188" s="10">
        <f t="shared" si="9"/>
        <v>15310.636500000001</v>
      </c>
      <c r="H188" s="10">
        <f t="shared" si="9"/>
        <v>16312.304</v>
      </c>
      <c r="I188" s="10">
        <f t="shared" si="9"/>
        <v>483.18060000000003</v>
      </c>
      <c r="J188" s="10">
        <f t="shared" si="9"/>
        <v>0</v>
      </c>
      <c r="K188" s="10">
        <f t="shared" si="9"/>
        <v>0</v>
      </c>
      <c r="L188" s="10">
        <f t="shared" si="9"/>
        <v>0</v>
      </c>
      <c r="M188" s="2"/>
    </row>
    <row r="189" spans="1:13" ht="15.75">
      <c r="A189" s="2"/>
      <c r="B189" s="2"/>
      <c r="C189" s="9"/>
      <c r="D189" s="9"/>
      <c r="E189" s="9"/>
      <c r="F189" s="9"/>
      <c r="G189" s="9"/>
      <c r="H189" s="9"/>
      <c r="I189" s="9" t="s">
        <v>20</v>
      </c>
      <c r="J189" s="9"/>
      <c r="K189" s="11">
        <f>COUNTA(C156:L186)-4</f>
        <v>102</v>
      </c>
      <c r="L189" s="9" t="s">
        <v>21</v>
      </c>
      <c r="M189" s="2"/>
    </row>
    <row r="190" spans="1:13" ht="16.5" thickBot="1">
      <c r="A190" s="12">
        <v>1994</v>
      </c>
      <c r="B190" s="12" t="s">
        <v>22</v>
      </c>
      <c r="C190" s="12"/>
      <c r="D190" s="13">
        <f>SUM(C187:L187)</f>
        <v>22801.599999999999</v>
      </c>
      <c r="E190" s="14" t="s">
        <v>18</v>
      </c>
      <c r="F190" s="14"/>
      <c r="G190" s="13">
        <f>D190*1.9835</f>
        <v>45226.973599999998</v>
      </c>
      <c r="H190" s="14" t="s">
        <v>23</v>
      </c>
      <c r="I190" s="12" t="s">
        <v>24</v>
      </c>
      <c r="J190" s="12"/>
      <c r="K190" s="15">
        <v>102</v>
      </c>
      <c r="L190" s="12" t="s">
        <v>21</v>
      </c>
      <c r="M190" s="2"/>
    </row>
    <row r="191" spans="1:13" ht="15.75">
      <c r="A191" s="1" t="s">
        <v>0</v>
      </c>
      <c r="B191" s="2"/>
      <c r="C191" s="2"/>
      <c r="D191" s="16"/>
      <c r="E191" s="1"/>
      <c r="F191" s="1"/>
      <c r="G191" s="1"/>
      <c r="H191" s="16"/>
      <c r="I191" s="1"/>
      <c r="J191" s="2"/>
      <c r="K191" s="2"/>
      <c r="L191" s="2"/>
      <c r="M191" s="2"/>
    </row>
    <row r="192" spans="1:13">
      <c r="A192" t="s">
        <v>25</v>
      </c>
      <c r="F192" t="s">
        <v>2</v>
      </c>
      <c r="H192" t="s">
        <v>3</v>
      </c>
      <c r="J192" t="s">
        <v>4</v>
      </c>
    </row>
    <row r="193" spans="1:13" ht="16.5" thickBot="1">
      <c r="A193" s="3" t="s">
        <v>5</v>
      </c>
      <c r="B193" s="3" t="s">
        <v>6</v>
      </c>
      <c r="C193" s="4" t="s">
        <v>7</v>
      </c>
      <c r="D193" s="4" t="s">
        <v>8</v>
      </c>
      <c r="E193" s="4" t="s">
        <v>9</v>
      </c>
      <c r="F193" s="4" t="s">
        <v>10</v>
      </c>
      <c r="G193" s="4" t="s">
        <v>11</v>
      </c>
      <c r="H193" s="4" t="s">
        <v>12</v>
      </c>
      <c r="I193" s="4" t="s">
        <v>13</v>
      </c>
      <c r="J193" s="4" t="s">
        <v>14</v>
      </c>
      <c r="K193" s="4" t="s">
        <v>15</v>
      </c>
      <c r="L193" s="4" t="s">
        <v>16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192</v>
      </c>
      <c r="H194" s="6">
        <v>438</v>
      </c>
      <c r="I194" s="6">
        <v>297</v>
      </c>
      <c r="J194" s="6">
        <v>1.7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192</v>
      </c>
      <c r="H195" s="6">
        <v>441</v>
      </c>
      <c r="I195" s="6">
        <v>283</v>
      </c>
      <c r="J195" s="6">
        <v>1.5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235</v>
      </c>
      <c r="H196" s="6">
        <v>435</v>
      </c>
      <c r="I196" s="6">
        <v>285</v>
      </c>
      <c r="J196" s="6">
        <v>1.5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259</v>
      </c>
      <c r="H197" s="6">
        <v>440</v>
      </c>
      <c r="I197" s="6">
        <v>288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254</v>
      </c>
      <c r="H198" s="6">
        <v>444</v>
      </c>
      <c r="I198" s="6">
        <v>280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252</v>
      </c>
      <c r="H199" s="6">
        <v>464</v>
      </c>
      <c r="I199" s="6">
        <v>243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302</v>
      </c>
      <c r="H200" s="6">
        <v>478</v>
      </c>
      <c r="I200" s="6">
        <v>228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330</v>
      </c>
      <c r="H201" s="6">
        <v>464</v>
      </c>
      <c r="I201" s="6">
        <v>230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329</v>
      </c>
      <c r="H202" s="6">
        <v>409</v>
      </c>
      <c r="I202" s="6">
        <v>238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330</v>
      </c>
      <c r="H203" s="6">
        <v>381</v>
      </c>
      <c r="I203" s="6">
        <v>243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/>
      <c r="G204" s="6">
        <v>331</v>
      </c>
      <c r="H204" s="6">
        <v>371</v>
      </c>
      <c r="I204" s="6">
        <v>240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/>
      <c r="G205" s="6">
        <v>348</v>
      </c>
      <c r="H205" s="6">
        <v>340</v>
      </c>
      <c r="I205" s="6">
        <v>245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/>
      <c r="G206" s="6">
        <v>371</v>
      </c>
      <c r="H206" s="6">
        <v>327</v>
      </c>
      <c r="I206" s="6">
        <v>249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368</v>
      </c>
      <c r="H207" s="6">
        <v>354</v>
      </c>
      <c r="I207" s="6">
        <v>244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367</v>
      </c>
      <c r="H208" s="6">
        <v>323</v>
      </c>
      <c r="I208" s="6">
        <v>236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370</v>
      </c>
      <c r="H209" s="6">
        <v>294</v>
      </c>
      <c r="I209" s="6">
        <v>190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374</v>
      </c>
      <c r="H210" s="6">
        <v>288</v>
      </c>
      <c r="I210" s="6">
        <v>143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378</v>
      </c>
      <c r="H211" s="6">
        <v>283</v>
      </c>
      <c r="I211" s="6">
        <v>168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377</v>
      </c>
      <c r="H212" s="6">
        <v>284</v>
      </c>
      <c r="I212" s="6">
        <v>202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378</v>
      </c>
      <c r="H213" s="6">
        <v>283</v>
      </c>
      <c r="I213" s="6">
        <v>210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379</v>
      </c>
      <c r="H214" s="6">
        <v>284</v>
      </c>
      <c r="I214" s="6">
        <v>185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381</v>
      </c>
      <c r="H215" s="6">
        <v>276</v>
      </c>
      <c r="I215" s="6">
        <v>152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377</v>
      </c>
      <c r="H216" s="6">
        <v>266</v>
      </c>
      <c r="I216" s="6">
        <v>140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175</v>
      </c>
      <c r="G217" s="6">
        <v>362</v>
      </c>
      <c r="H217" s="6">
        <v>252</v>
      </c>
      <c r="I217" s="6">
        <v>132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193</v>
      </c>
      <c r="G218" s="6">
        <v>332</v>
      </c>
      <c r="H218" s="6">
        <v>292</v>
      </c>
      <c r="I218" s="6">
        <v>133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195</v>
      </c>
      <c r="G219" s="6">
        <v>334</v>
      </c>
      <c r="H219" s="6">
        <v>342</v>
      </c>
      <c r="I219" s="6">
        <v>114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196</v>
      </c>
      <c r="G220" s="6">
        <v>339</v>
      </c>
      <c r="H220" s="6">
        <v>360</v>
      </c>
      <c r="I220" s="6">
        <v>115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197</v>
      </c>
      <c r="G221" s="6">
        <v>359</v>
      </c>
      <c r="H221" s="6">
        <v>369</v>
      </c>
      <c r="I221" s="6">
        <v>129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196</v>
      </c>
      <c r="G222" s="6">
        <v>360</v>
      </c>
      <c r="H222" s="6">
        <v>372</v>
      </c>
      <c r="I222" s="6">
        <v>132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192</v>
      </c>
      <c r="G223" s="6">
        <v>362</v>
      </c>
      <c r="H223" s="6">
        <v>328</v>
      </c>
      <c r="I223" s="6">
        <v>180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17</v>
      </c>
      <c r="E224" s="7"/>
      <c r="F224" s="8" t="s">
        <v>17</v>
      </c>
      <c r="G224" s="6">
        <v>396</v>
      </c>
      <c r="H224" s="7">
        <v>289</v>
      </c>
      <c r="I224" s="17" t="s">
        <v>17</v>
      </c>
      <c r="J224" s="18"/>
      <c r="K224" s="17" t="s">
        <v>17</v>
      </c>
      <c r="L224" s="5"/>
      <c r="M224" s="2"/>
    </row>
    <row r="225" spans="1:13" ht="15.75">
      <c r="A225" s="2" t="s">
        <v>18</v>
      </c>
      <c r="B225" s="2"/>
      <c r="C225" s="9">
        <f t="shared" ref="C225:L225" si="10">SUM(C194:C224)</f>
        <v>0</v>
      </c>
      <c r="D225" s="9">
        <f t="shared" si="10"/>
        <v>0</v>
      </c>
      <c r="E225" s="9">
        <f t="shared" si="10"/>
        <v>0</v>
      </c>
      <c r="F225" s="9">
        <f t="shared" si="10"/>
        <v>1344</v>
      </c>
      <c r="G225" s="9">
        <f t="shared" si="10"/>
        <v>10318</v>
      </c>
      <c r="H225" s="9">
        <f t="shared" si="10"/>
        <v>10971</v>
      </c>
      <c r="I225" s="9">
        <f t="shared" si="10"/>
        <v>6154</v>
      </c>
      <c r="J225" s="9">
        <f t="shared" si="10"/>
        <v>4.7</v>
      </c>
      <c r="K225" s="9">
        <f t="shared" si="10"/>
        <v>0</v>
      </c>
      <c r="L225" s="9">
        <f t="shared" si="10"/>
        <v>0</v>
      </c>
      <c r="M225" s="2"/>
    </row>
    <row r="226" spans="1:13" ht="15.75">
      <c r="A226" s="2" t="s">
        <v>19</v>
      </c>
      <c r="B226" s="2"/>
      <c r="C226" s="10">
        <f t="shared" ref="C226:L226" si="11">C225*1.9835</f>
        <v>0</v>
      </c>
      <c r="D226" s="10">
        <f t="shared" si="11"/>
        <v>0</v>
      </c>
      <c r="E226" s="10">
        <f t="shared" si="11"/>
        <v>0</v>
      </c>
      <c r="F226" s="10">
        <f t="shared" si="11"/>
        <v>2665.8240000000001</v>
      </c>
      <c r="G226" s="10">
        <f t="shared" si="11"/>
        <v>20465.753000000001</v>
      </c>
      <c r="H226" s="10">
        <f t="shared" si="11"/>
        <v>21760.978500000001</v>
      </c>
      <c r="I226" s="10">
        <f t="shared" si="11"/>
        <v>12206.459000000001</v>
      </c>
      <c r="J226" s="10">
        <f t="shared" si="11"/>
        <v>9.3224499999999999</v>
      </c>
      <c r="K226" s="10">
        <f t="shared" si="11"/>
        <v>0</v>
      </c>
      <c r="L226" s="10">
        <f t="shared" si="11"/>
        <v>0</v>
      </c>
      <c r="M226" s="2"/>
    </row>
    <row r="227" spans="1:13" ht="15.75">
      <c r="A227" s="2" t="s">
        <v>38</v>
      </c>
      <c r="B227" s="2"/>
      <c r="C227" s="9"/>
      <c r="D227" s="9">
        <f>SUM(C225:I225)+1097</f>
        <v>29884</v>
      </c>
      <c r="E227" s="9" t="s">
        <v>39</v>
      </c>
      <c r="F227" s="10">
        <f>D227*1.9835</f>
        <v>59274.914000000004</v>
      </c>
      <c r="G227" s="9" t="s">
        <v>23</v>
      </c>
      <c r="H227" s="9"/>
      <c r="I227" s="9" t="s">
        <v>20</v>
      </c>
      <c r="J227" s="9"/>
      <c r="K227" s="11">
        <f>COUNTA(C194:L224)-4</f>
        <v>102</v>
      </c>
      <c r="L227" s="9" t="s">
        <v>21</v>
      </c>
      <c r="M227" s="2"/>
    </row>
    <row r="228" spans="1:13" ht="16.5" thickBot="1">
      <c r="A228" s="12">
        <v>1995</v>
      </c>
      <c r="B228" s="12" t="s">
        <v>22</v>
      </c>
      <c r="C228" s="12"/>
      <c r="D228" s="13">
        <f>SUM(C225:L225)</f>
        <v>28791.7</v>
      </c>
      <c r="E228" s="14" t="s">
        <v>18</v>
      </c>
      <c r="F228" s="14"/>
      <c r="G228" s="13">
        <f>D228*1.9835</f>
        <v>57108.336950000004</v>
      </c>
      <c r="H228" s="14" t="s">
        <v>23</v>
      </c>
      <c r="I228" s="12" t="s">
        <v>24</v>
      </c>
      <c r="J228" s="12"/>
      <c r="K228" s="15">
        <v>102</v>
      </c>
      <c r="L228" s="12" t="s">
        <v>21</v>
      </c>
      <c r="M228" s="2"/>
    </row>
    <row r="229" spans="1:13" ht="15.75">
      <c r="A229" s="1" t="s">
        <v>0</v>
      </c>
      <c r="B229" s="2"/>
      <c r="C229" s="2"/>
      <c r="D229" s="16"/>
      <c r="E229" s="1"/>
      <c r="F229" s="1"/>
      <c r="G229" s="1"/>
      <c r="H229" s="16"/>
      <c r="I229" s="1"/>
      <c r="J229" s="2"/>
      <c r="K229" s="2"/>
      <c r="L229" s="2"/>
      <c r="M229" s="2"/>
    </row>
    <row r="230" spans="1:13">
      <c r="A230" t="s">
        <v>25</v>
      </c>
      <c r="F230" t="s">
        <v>2</v>
      </c>
      <c r="H230" t="s">
        <v>3</v>
      </c>
      <c r="J230" t="s">
        <v>4</v>
      </c>
    </row>
    <row r="231" spans="1:13" ht="16.5" thickBot="1">
      <c r="A231" s="3" t="s">
        <v>5</v>
      </c>
      <c r="B231" s="3" t="s">
        <v>6</v>
      </c>
      <c r="C231" s="4" t="s">
        <v>7</v>
      </c>
      <c r="D231" s="4" t="s">
        <v>8</v>
      </c>
      <c r="E231" s="4" t="s">
        <v>9</v>
      </c>
      <c r="F231" s="4" t="s">
        <v>10</v>
      </c>
      <c r="G231" s="4" t="s">
        <v>11</v>
      </c>
      <c r="H231" s="4" t="s">
        <v>12</v>
      </c>
      <c r="I231" s="4" t="s">
        <v>13</v>
      </c>
      <c r="J231" s="4" t="s">
        <v>14</v>
      </c>
      <c r="K231" s="4" t="s">
        <v>15</v>
      </c>
      <c r="L231" s="4" t="s">
        <v>16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60</v>
      </c>
      <c r="F232" s="6">
        <v>70</v>
      </c>
      <c r="G232" s="6">
        <v>351</v>
      </c>
      <c r="H232" s="6">
        <v>386</v>
      </c>
      <c r="I232" s="6">
        <v>312</v>
      </c>
      <c r="J232" s="6">
        <v>135</v>
      </c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76</v>
      </c>
      <c r="F233" s="6">
        <v>67</v>
      </c>
      <c r="G233" s="6">
        <v>343</v>
      </c>
      <c r="H233" s="6">
        <v>383</v>
      </c>
      <c r="I233" s="6">
        <v>312</v>
      </c>
      <c r="J233" s="6">
        <v>120</v>
      </c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99</v>
      </c>
      <c r="F234" s="6">
        <v>64</v>
      </c>
      <c r="G234" s="6">
        <v>340</v>
      </c>
      <c r="H234" s="6">
        <v>385</v>
      </c>
      <c r="I234" s="6">
        <v>307</v>
      </c>
      <c r="J234" s="6">
        <v>113</v>
      </c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88</v>
      </c>
      <c r="F235" s="6">
        <v>60</v>
      </c>
      <c r="G235" s="6">
        <v>339</v>
      </c>
      <c r="H235" s="6">
        <v>391</v>
      </c>
      <c r="I235" s="6">
        <v>280</v>
      </c>
      <c r="J235" s="6">
        <v>109</v>
      </c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84</v>
      </c>
      <c r="F236" s="6">
        <v>56</v>
      </c>
      <c r="G236" s="6">
        <v>342</v>
      </c>
      <c r="H236" s="6">
        <v>400</v>
      </c>
      <c r="I236" s="6">
        <v>206</v>
      </c>
      <c r="J236" s="6">
        <v>121</v>
      </c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95</v>
      </c>
      <c r="F237" s="6">
        <v>56</v>
      </c>
      <c r="G237" s="6">
        <v>356</v>
      </c>
      <c r="H237" s="6">
        <v>379</v>
      </c>
      <c r="I237" s="6">
        <v>181</v>
      </c>
      <c r="J237" s="6">
        <v>118</v>
      </c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98</v>
      </c>
      <c r="F238" s="6">
        <v>55</v>
      </c>
      <c r="G238" s="6">
        <v>359</v>
      </c>
      <c r="H238" s="6">
        <v>397</v>
      </c>
      <c r="I238" s="6">
        <v>119</v>
      </c>
      <c r="J238" s="6">
        <v>114</v>
      </c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92</v>
      </c>
      <c r="F239" s="6">
        <v>56</v>
      </c>
      <c r="G239" s="6">
        <v>406</v>
      </c>
      <c r="H239" s="6">
        <v>385</v>
      </c>
      <c r="I239" s="6">
        <v>96</v>
      </c>
      <c r="J239" s="6">
        <v>112</v>
      </c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90</v>
      </c>
      <c r="F240" s="6">
        <v>56</v>
      </c>
      <c r="G240" s="6">
        <v>379</v>
      </c>
      <c r="H240" s="6">
        <v>406</v>
      </c>
      <c r="I240" s="6">
        <v>91</v>
      </c>
      <c r="J240" s="6">
        <v>111</v>
      </c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86</v>
      </c>
      <c r="F241" s="6">
        <v>82</v>
      </c>
      <c r="G241" s="6">
        <v>399</v>
      </c>
      <c r="H241" s="6">
        <v>395</v>
      </c>
      <c r="I241" s="6">
        <v>19</v>
      </c>
      <c r="J241" s="6">
        <v>96</v>
      </c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88</v>
      </c>
      <c r="F242" s="6">
        <v>117</v>
      </c>
      <c r="G242" s="6">
        <v>398</v>
      </c>
      <c r="H242" s="6">
        <v>402</v>
      </c>
      <c r="I242" s="6">
        <v>12</v>
      </c>
      <c r="J242" s="6">
        <v>43</v>
      </c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</v>
      </c>
      <c r="F243" s="6">
        <v>103</v>
      </c>
      <c r="G243" s="6">
        <v>394</v>
      </c>
      <c r="H243" s="6">
        <v>352</v>
      </c>
      <c r="I243" s="6">
        <v>6.5</v>
      </c>
      <c r="J243" s="6">
        <v>5</v>
      </c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92</v>
      </c>
      <c r="F244" s="6">
        <v>66</v>
      </c>
      <c r="G244" s="6">
        <v>384</v>
      </c>
      <c r="H244" s="6">
        <v>299</v>
      </c>
      <c r="I244" s="6">
        <v>1.7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92</v>
      </c>
      <c r="F245" s="6">
        <v>93</v>
      </c>
      <c r="G245" s="6">
        <v>397</v>
      </c>
      <c r="H245" s="6">
        <v>299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94</v>
      </c>
      <c r="F246" s="6">
        <v>102</v>
      </c>
      <c r="G246" s="6">
        <v>415</v>
      </c>
      <c r="H246" s="6">
        <v>294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95</v>
      </c>
      <c r="F247" s="6">
        <v>115</v>
      </c>
      <c r="G247" s="6">
        <v>407</v>
      </c>
      <c r="H247" s="6">
        <v>292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103</v>
      </c>
      <c r="F248" s="6">
        <v>120</v>
      </c>
      <c r="G248" s="6">
        <v>405</v>
      </c>
      <c r="H248" s="6">
        <v>290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100</v>
      </c>
      <c r="F249" s="6">
        <v>141</v>
      </c>
      <c r="G249" s="6">
        <v>396</v>
      </c>
      <c r="H249" s="6">
        <v>289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100</v>
      </c>
      <c r="F250" s="6">
        <v>138</v>
      </c>
      <c r="G250" s="6">
        <v>387</v>
      </c>
      <c r="H250" s="6">
        <v>272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99</v>
      </c>
      <c r="F251" s="6">
        <v>183</v>
      </c>
      <c r="G251" s="6">
        <v>367</v>
      </c>
      <c r="H251" s="6">
        <v>270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97</v>
      </c>
      <c r="F252" s="6">
        <v>185</v>
      </c>
      <c r="G252" s="6">
        <v>412</v>
      </c>
      <c r="H252" s="6">
        <v>277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95</v>
      </c>
      <c r="F253" s="6">
        <v>236</v>
      </c>
      <c r="G253" s="6">
        <v>412</v>
      </c>
      <c r="H253" s="6">
        <v>288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123</v>
      </c>
      <c r="F254" s="6">
        <v>355</v>
      </c>
      <c r="G254" s="6">
        <v>412</v>
      </c>
      <c r="H254" s="6">
        <v>293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194</v>
      </c>
      <c r="F255" s="6">
        <v>360</v>
      </c>
      <c r="G255" s="6">
        <v>411</v>
      </c>
      <c r="H255" s="6">
        <v>297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192</v>
      </c>
      <c r="F256" s="6">
        <v>383</v>
      </c>
      <c r="G256" s="6">
        <v>408</v>
      </c>
      <c r="H256" s="6">
        <v>298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100</v>
      </c>
      <c r="E257" s="6">
        <v>192</v>
      </c>
      <c r="F257" s="6">
        <v>372</v>
      </c>
      <c r="G257" s="6">
        <v>403</v>
      </c>
      <c r="H257" s="6">
        <v>297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125</v>
      </c>
      <c r="E258" s="6">
        <v>202</v>
      </c>
      <c r="F258" s="6">
        <v>355</v>
      </c>
      <c r="G258" s="6">
        <v>404</v>
      </c>
      <c r="H258" s="6">
        <v>295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130</v>
      </c>
      <c r="E259" s="6">
        <v>160</v>
      </c>
      <c r="F259" s="6">
        <v>350</v>
      </c>
      <c r="G259" s="6">
        <v>399</v>
      </c>
      <c r="H259" s="6">
        <v>295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125</v>
      </c>
      <c r="E260" s="6">
        <v>117</v>
      </c>
      <c r="F260" s="6">
        <v>345</v>
      </c>
      <c r="G260" s="6">
        <v>383</v>
      </c>
      <c r="H260" s="6">
        <v>296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80</v>
      </c>
      <c r="E261" s="6">
        <v>76</v>
      </c>
      <c r="F261" s="6">
        <v>346</v>
      </c>
      <c r="G261" s="6">
        <v>391</v>
      </c>
      <c r="H261" s="6">
        <v>302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17</v>
      </c>
      <c r="E262" s="7">
        <v>80</v>
      </c>
      <c r="F262" s="8" t="s">
        <v>17</v>
      </c>
      <c r="G262" s="6">
        <v>395</v>
      </c>
      <c r="H262" s="7">
        <v>305</v>
      </c>
      <c r="I262" s="17" t="s">
        <v>17</v>
      </c>
      <c r="J262" s="18"/>
      <c r="K262" s="17" t="s">
        <v>17</v>
      </c>
      <c r="L262" s="5"/>
      <c r="M262" s="2"/>
    </row>
    <row r="263" spans="1:13" ht="15.75">
      <c r="A263" s="2" t="s">
        <v>18</v>
      </c>
      <c r="B263" s="2"/>
      <c r="C263" s="9">
        <f t="shared" ref="C263:L263" si="12">SUM(C232:C262)</f>
        <v>0</v>
      </c>
      <c r="D263" s="9">
        <f t="shared" si="12"/>
        <v>560</v>
      </c>
      <c r="E263" s="9">
        <f t="shared" si="12"/>
        <v>3350</v>
      </c>
      <c r="F263" s="9">
        <f t="shared" si="12"/>
        <v>5087</v>
      </c>
      <c r="G263" s="9">
        <f t="shared" si="12"/>
        <v>11994</v>
      </c>
      <c r="H263" s="9">
        <f t="shared" si="12"/>
        <v>10209</v>
      </c>
      <c r="I263" s="9">
        <f t="shared" si="12"/>
        <v>1943.2</v>
      </c>
      <c r="J263" s="9">
        <f t="shared" si="12"/>
        <v>1197</v>
      </c>
      <c r="K263" s="9">
        <f t="shared" si="12"/>
        <v>0</v>
      </c>
      <c r="L263" s="9">
        <f t="shared" si="12"/>
        <v>0</v>
      </c>
      <c r="M263" s="2"/>
    </row>
    <row r="264" spans="1:13" ht="15.75">
      <c r="A264" s="2" t="s">
        <v>19</v>
      </c>
      <c r="B264" s="2"/>
      <c r="C264" s="10">
        <f t="shared" ref="C264:L264" si="13">C263*1.9835</f>
        <v>0</v>
      </c>
      <c r="D264" s="10">
        <f t="shared" si="13"/>
        <v>1110.76</v>
      </c>
      <c r="E264" s="10">
        <f t="shared" si="13"/>
        <v>6644.7250000000004</v>
      </c>
      <c r="F264" s="10">
        <f t="shared" si="13"/>
        <v>10090.0645</v>
      </c>
      <c r="G264" s="10">
        <f t="shared" si="13"/>
        <v>23790.099000000002</v>
      </c>
      <c r="H264" s="10">
        <f t="shared" si="13"/>
        <v>20249.551500000001</v>
      </c>
      <c r="I264" s="10">
        <f t="shared" si="13"/>
        <v>3854.3372000000004</v>
      </c>
      <c r="J264" s="10">
        <f t="shared" si="13"/>
        <v>2374.2494999999999</v>
      </c>
      <c r="K264" s="10">
        <f t="shared" si="13"/>
        <v>0</v>
      </c>
      <c r="L264" s="10">
        <f t="shared" si="13"/>
        <v>0</v>
      </c>
      <c r="M264" s="2"/>
    </row>
    <row r="265" spans="1:13" ht="15.75">
      <c r="A265" s="2"/>
      <c r="B265" s="2"/>
      <c r="C265" s="9"/>
      <c r="D265" s="9"/>
      <c r="E265" s="9"/>
      <c r="F265" s="9"/>
      <c r="G265" s="9"/>
      <c r="H265" s="9"/>
      <c r="I265" s="9" t="s">
        <v>20</v>
      </c>
      <c r="J265" s="9"/>
      <c r="K265" s="11">
        <f>COUNTA(C232:L262)-4</f>
        <v>153</v>
      </c>
      <c r="L265" s="9" t="s">
        <v>21</v>
      </c>
      <c r="M265" s="2"/>
    </row>
    <row r="266" spans="1:13" ht="16.5" thickBot="1">
      <c r="A266" s="12">
        <v>1996</v>
      </c>
      <c r="B266" s="12" t="s">
        <v>22</v>
      </c>
      <c r="C266" s="12"/>
      <c r="D266" s="13">
        <f>SUM(C263:L263)</f>
        <v>34340.199999999997</v>
      </c>
      <c r="E266" s="14" t="s">
        <v>18</v>
      </c>
      <c r="F266" s="14"/>
      <c r="G266" s="13">
        <f>D266*1.9835</f>
        <v>68113.786699999997</v>
      </c>
      <c r="H266" s="14" t="s">
        <v>23</v>
      </c>
      <c r="I266" s="12" t="s">
        <v>24</v>
      </c>
      <c r="J266" s="12"/>
      <c r="K266" s="15">
        <v>170</v>
      </c>
      <c r="L266" s="12" t="s">
        <v>21</v>
      </c>
      <c r="M266" s="2"/>
    </row>
    <row r="267" spans="1:13" ht="15.75">
      <c r="A267" s="1" t="s">
        <v>0</v>
      </c>
      <c r="B267" s="2"/>
      <c r="C267" s="2"/>
      <c r="D267" s="16"/>
      <c r="E267" s="1"/>
      <c r="F267" s="1"/>
      <c r="G267" s="1"/>
      <c r="H267" s="16"/>
      <c r="I267" s="1"/>
      <c r="J267" s="2"/>
      <c r="K267" s="2"/>
      <c r="L267" s="2"/>
      <c r="M267" s="2"/>
    </row>
    <row r="268" spans="1:13">
      <c r="A268" t="s">
        <v>25</v>
      </c>
      <c r="F268" t="s">
        <v>2</v>
      </c>
      <c r="H268" t="s">
        <v>3</v>
      </c>
      <c r="J268" t="s">
        <v>4</v>
      </c>
    </row>
    <row r="269" spans="1:13" ht="16.5" thickBot="1">
      <c r="A269" s="3" t="s">
        <v>5</v>
      </c>
      <c r="B269" s="3" t="s">
        <v>6</v>
      </c>
      <c r="C269" s="4" t="s">
        <v>7</v>
      </c>
      <c r="D269" s="4" t="s">
        <v>8</v>
      </c>
      <c r="E269" s="4" t="s">
        <v>9</v>
      </c>
      <c r="F269" s="4" t="s">
        <v>10</v>
      </c>
      <c r="G269" s="4" t="s">
        <v>11</v>
      </c>
      <c r="H269" s="4" t="s">
        <v>12</v>
      </c>
      <c r="I269" s="4" t="s">
        <v>13</v>
      </c>
      <c r="J269" s="4" t="s">
        <v>14</v>
      </c>
      <c r="K269" s="4" t="s">
        <v>15</v>
      </c>
      <c r="L269" s="4" t="s">
        <v>16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190</v>
      </c>
      <c r="G270" s="6">
        <v>263</v>
      </c>
      <c r="H270" s="6">
        <v>353</v>
      </c>
      <c r="I270" s="6">
        <v>147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190</v>
      </c>
      <c r="G271" s="6">
        <v>342</v>
      </c>
      <c r="H271" s="6">
        <v>352</v>
      </c>
      <c r="I271" s="6">
        <v>148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200</v>
      </c>
      <c r="G272" s="6">
        <v>368</v>
      </c>
      <c r="H272" s="6">
        <v>352</v>
      </c>
      <c r="I272" s="6">
        <v>154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190</v>
      </c>
      <c r="G273" s="6">
        <v>384</v>
      </c>
      <c r="H273" s="6">
        <v>348</v>
      </c>
      <c r="I273" s="6">
        <v>157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145</v>
      </c>
      <c r="G274" s="6">
        <v>378</v>
      </c>
      <c r="H274" s="6">
        <v>344</v>
      </c>
      <c r="I274" s="6">
        <v>164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118</v>
      </c>
      <c r="G275" s="6">
        <v>379</v>
      </c>
      <c r="H275" s="6">
        <v>345</v>
      </c>
      <c r="I275" s="6">
        <v>157</v>
      </c>
      <c r="J275" s="6"/>
      <c r="K275" s="6">
        <v>0.22</v>
      </c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98</v>
      </c>
      <c r="G276" s="6">
        <v>380</v>
      </c>
      <c r="H276" s="6">
        <v>352</v>
      </c>
      <c r="I276" s="6">
        <v>153</v>
      </c>
      <c r="J276" s="6"/>
      <c r="K276" s="6">
        <v>0.3</v>
      </c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97</v>
      </c>
      <c r="G277" s="6">
        <v>377</v>
      </c>
      <c r="H277" s="6">
        <v>355</v>
      </c>
      <c r="I277" s="6">
        <v>152</v>
      </c>
      <c r="J277" s="6">
        <v>40</v>
      </c>
      <c r="K277" s="6">
        <v>0.3</v>
      </c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100</v>
      </c>
      <c r="G278" s="6">
        <v>374</v>
      </c>
      <c r="H278" s="6">
        <v>360</v>
      </c>
      <c r="I278" s="6">
        <v>153</v>
      </c>
      <c r="J278" s="6">
        <v>83</v>
      </c>
      <c r="K278" s="6">
        <v>0.3</v>
      </c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88</v>
      </c>
      <c r="G279" s="6">
        <v>344</v>
      </c>
      <c r="H279" s="6">
        <v>366</v>
      </c>
      <c r="I279" s="6">
        <v>173</v>
      </c>
      <c r="J279" s="6">
        <v>83</v>
      </c>
      <c r="K279" s="6">
        <v>0.3</v>
      </c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83</v>
      </c>
      <c r="G280" s="6">
        <v>339</v>
      </c>
      <c r="H280" s="6">
        <v>380</v>
      </c>
      <c r="I280" s="6">
        <v>174</v>
      </c>
      <c r="J280" s="6">
        <v>83</v>
      </c>
      <c r="K280" s="6">
        <v>0.39</v>
      </c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97</v>
      </c>
      <c r="G281" s="6">
        <v>338</v>
      </c>
      <c r="H281" s="6">
        <v>384</v>
      </c>
      <c r="I281" s="6">
        <v>110</v>
      </c>
      <c r="J281" s="6">
        <v>83</v>
      </c>
      <c r="K281" s="6">
        <v>0.5</v>
      </c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101</v>
      </c>
      <c r="G282" s="6">
        <v>312</v>
      </c>
      <c r="H282" s="6">
        <v>348</v>
      </c>
      <c r="I282" s="6">
        <v>95</v>
      </c>
      <c r="J282" s="6">
        <v>83</v>
      </c>
      <c r="K282" s="6">
        <v>0.54</v>
      </c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101</v>
      </c>
      <c r="G283" s="6">
        <v>326</v>
      </c>
      <c r="H283" s="6">
        <v>281</v>
      </c>
      <c r="I283" s="6">
        <v>94</v>
      </c>
      <c r="J283" s="6">
        <v>83</v>
      </c>
      <c r="K283" s="6">
        <v>0.61</v>
      </c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100</v>
      </c>
      <c r="G284" s="6">
        <v>351</v>
      </c>
      <c r="H284" s="6">
        <v>217</v>
      </c>
      <c r="I284" s="6">
        <v>94</v>
      </c>
      <c r="J284" s="6">
        <v>83</v>
      </c>
      <c r="K284" s="6">
        <v>0.87</v>
      </c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106</v>
      </c>
      <c r="G285" s="6">
        <v>355</v>
      </c>
      <c r="H285" s="6">
        <v>191</v>
      </c>
      <c r="I285" s="6">
        <v>85</v>
      </c>
      <c r="J285" s="6">
        <v>83</v>
      </c>
      <c r="K285" s="6">
        <v>1.1000000000000001</v>
      </c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139</v>
      </c>
      <c r="G286" s="6">
        <v>347</v>
      </c>
      <c r="H286" s="6">
        <v>189</v>
      </c>
      <c r="I286" s="6">
        <v>79</v>
      </c>
      <c r="J286" s="6">
        <v>83</v>
      </c>
      <c r="K286" s="6">
        <v>1.4</v>
      </c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142</v>
      </c>
      <c r="G287" s="6">
        <v>335</v>
      </c>
      <c r="H287" s="6">
        <v>183</v>
      </c>
      <c r="I287" s="6">
        <v>76</v>
      </c>
      <c r="J287" s="6">
        <v>83</v>
      </c>
      <c r="K287" s="6">
        <v>1.1000000000000001</v>
      </c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169</v>
      </c>
      <c r="G288" s="6">
        <v>336</v>
      </c>
      <c r="H288" s="6">
        <v>183</v>
      </c>
      <c r="I288" s="6">
        <v>64</v>
      </c>
      <c r="J288" s="6">
        <v>83</v>
      </c>
      <c r="K288" s="6">
        <v>0.5</v>
      </c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186</v>
      </c>
      <c r="G289" s="6">
        <v>336</v>
      </c>
      <c r="H289" s="6">
        <v>183</v>
      </c>
      <c r="I289" s="6">
        <v>9.5</v>
      </c>
      <c r="J289" s="6">
        <v>84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60</v>
      </c>
      <c r="F290" s="6">
        <v>229</v>
      </c>
      <c r="G290" s="6">
        <v>346</v>
      </c>
      <c r="H290" s="6">
        <v>178</v>
      </c>
      <c r="I290" s="6"/>
      <c r="J290" s="6">
        <v>85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130</v>
      </c>
      <c r="F291" s="6">
        <v>278</v>
      </c>
      <c r="G291" s="6">
        <v>348</v>
      </c>
      <c r="H291" s="6">
        <v>184</v>
      </c>
      <c r="I291" s="6"/>
      <c r="J291" s="6">
        <v>87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170</v>
      </c>
      <c r="F292" s="6">
        <v>306</v>
      </c>
      <c r="G292" s="6">
        <v>346</v>
      </c>
      <c r="H292" s="6">
        <v>187</v>
      </c>
      <c r="I292" s="6"/>
      <c r="J292" s="6">
        <v>90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174</v>
      </c>
      <c r="F293" s="6">
        <v>226</v>
      </c>
      <c r="G293" s="6">
        <v>343</v>
      </c>
      <c r="H293" s="6">
        <v>187</v>
      </c>
      <c r="I293" s="6"/>
      <c r="J293" s="6">
        <v>98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174</v>
      </c>
      <c r="F294" s="6">
        <v>107</v>
      </c>
      <c r="G294" s="6">
        <v>343</v>
      </c>
      <c r="H294" s="6">
        <v>185</v>
      </c>
      <c r="I294" s="6"/>
      <c r="J294" s="6">
        <v>139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174</v>
      </c>
      <c r="F295" s="6">
        <v>86</v>
      </c>
      <c r="G295" s="6">
        <v>326</v>
      </c>
      <c r="H295" s="6">
        <v>183</v>
      </c>
      <c r="I295" s="6"/>
      <c r="J295" s="6">
        <v>56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176</v>
      </c>
      <c r="F296" s="6">
        <v>70</v>
      </c>
      <c r="G296" s="6">
        <v>312</v>
      </c>
      <c r="H296" s="6">
        <v>180</v>
      </c>
      <c r="I296" s="6"/>
      <c r="J296" s="6">
        <v>117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193</v>
      </c>
      <c r="F297" s="6">
        <v>21</v>
      </c>
      <c r="G297" s="6">
        <v>325</v>
      </c>
      <c r="H297" s="6">
        <v>158</v>
      </c>
      <c r="I297" s="6"/>
      <c r="J297" s="6">
        <v>215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193</v>
      </c>
      <c r="F298" s="6">
        <v>125</v>
      </c>
      <c r="G298" s="6">
        <v>335</v>
      </c>
      <c r="H298" s="6">
        <v>151</v>
      </c>
      <c r="I298" s="6"/>
      <c r="J298" s="6">
        <v>229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192</v>
      </c>
      <c r="F299" s="6">
        <v>135</v>
      </c>
      <c r="G299" s="6">
        <v>330</v>
      </c>
      <c r="H299" s="6">
        <v>151</v>
      </c>
      <c r="I299" s="6"/>
      <c r="J299" s="6">
        <v>20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17</v>
      </c>
      <c r="E300" s="7">
        <v>190</v>
      </c>
      <c r="F300" s="8" t="s">
        <v>17</v>
      </c>
      <c r="G300" s="6">
        <v>334</v>
      </c>
      <c r="H300" s="7">
        <v>149</v>
      </c>
      <c r="I300" s="8" t="s">
        <v>17</v>
      </c>
      <c r="J300" s="7"/>
      <c r="K300" s="17" t="s">
        <v>17</v>
      </c>
      <c r="L300" s="5"/>
      <c r="M300" s="2"/>
    </row>
    <row r="301" spans="1:13" ht="15.75">
      <c r="A301" s="2" t="s">
        <v>18</v>
      </c>
      <c r="B301" s="2"/>
      <c r="C301" s="9">
        <f t="shared" ref="C301:L301" si="14">SUM(C270:C300)</f>
        <v>0</v>
      </c>
      <c r="D301" s="9">
        <f t="shared" si="14"/>
        <v>0</v>
      </c>
      <c r="E301" s="9">
        <f t="shared" si="14"/>
        <v>1826</v>
      </c>
      <c r="F301" s="9">
        <f t="shared" si="14"/>
        <v>4223</v>
      </c>
      <c r="G301" s="9">
        <f t="shared" si="14"/>
        <v>10652</v>
      </c>
      <c r="H301" s="9">
        <f t="shared" si="14"/>
        <v>7959</v>
      </c>
      <c r="I301" s="9">
        <f t="shared" si="14"/>
        <v>2438.5</v>
      </c>
      <c r="J301" s="9">
        <f t="shared" si="14"/>
        <v>2173</v>
      </c>
      <c r="K301" s="9">
        <f t="shared" si="14"/>
        <v>8.43</v>
      </c>
      <c r="L301" s="9">
        <f t="shared" si="14"/>
        <v>0</v>
      </c>
      <c r="M301" s="2"/>
    </row>
    <row r="302" spans="1:13" ht="15.75">
      <c r="A302" s="2" t="s">
        <v>19</v>
      </c>
      <c r="B302" s="2"/>
      <c r="C302" s="10">
        <f t="shared" ref="C302:L302" si="15">C301*1.9835</f>
        <v>0</v>
      </c>
      <c r="D302" s="10">
        <f t="shared" si="15"/>
        <v>0</v>
      </c>
      <c r="E302" s="10">
        <f t="shared" si="15"/>
        <v>3621.8710000000001</v>
      </c>
      <c r="F302" s="10">
        <f t="shared" si="15"/>
        <v>8376.3204999999998</v>
      </c>
      <c r="G302" s="10">
        <f t="shared" si="15"/>
        <v>21128.242000000002</v>
      </c>
      <c r="H302" s="10">
        <f t="shared" si="15"/>
        <v>15786.6765</v>
      </c>
      <c r="I302" s="10">
        <f t="shared" si="15"/>
        <v>4836.7647500000003</v>
      </c>
      <c r="J302" s="10">
        <f t="shared" si="15"/>
        <v>4310.1455000000005</v>
      </c>
      <c r="K302" s="10">
        <f t="shared" si="15"/>
        <v>16.720904999999998</v>
      </c>
      <c r="L302" s="10">
        <f t="shared" si="15"/>
        <v>0</v>
      </c>
      <c r="M302" s="2"/>
    </row>
    <row r="303" spans="1:13" ht="15.75">
      <c r="A303" s="2" t="s">
        <v>40</v>
      </c>
      <c r="B303" s="2"/>
      <c r="C303" s="9"/>
      <c r="D303" s="9"/>
      <c r="E303" s="9"/>
      <c r="F303" s="9"/>
      <c r="G303" s="9"/>
      <c r="H303" s="9"/>
      <c r="I303" s="9" t="s">
        <v>20</v>
      </c>
      <c r="J303" s="9"/>
      <c r="K303" s="11">
        <f>COUNTA(C270:L300)-4</f>
        <v>160</v>
      </c>
      <c r="L303" s="9" t="s">
        <v>21</v>
      </c>
      <c r="M303" s="2"/>
    </row>
    <row r="304" spans="1:13" ht="16.5" thickBot="1">
      <c r="A304" s="12">
        <v>1997</v>
      </c>
      <c r="B304" s="12" t="s">
        <v>22</v>
      </c>
      <c r="C304" s="12"/>
      <c r="D304" s="13">
        <f>SUM(C301:L301)</f>
        <v>29279.93</v>
      </c>
      <c r="E304" s="14" t="s">
        <v>18</v>
      </c>
      <c r="F304" s="14"/>
      <c r="G304" s="13">
        <f>D304*1.9835+1</f>
        <v>58077.741155000003</v>
      </c>
      <c r="H304" s="14" t="s">
        <v>23</v>
      </c>
      <c r="I304" s="12" t="s">
        <v>24</v>
      </c>
      <c r="J304" s="12"/>
      <c r="K304" s="15">
        <v>183</v>
      </c>
      <c r="L304" s="12" t="s">
        <v>21</v>
      </c>
      <c r="M304" s="2"/>
    </row>
    <row r="305" spans="1:13" ht="15.75">
      <c r="A305" s="1" t="s">
        <v>0</v>
      </c>
      <c r="B305" s="2"/>
      <c r="C305" s="2"/>
      <c r="D305" s="16"/>
      <c r="E305" s="1"/>
      <c r="F305" s="1"/>
      <c r="G305" s="1"/>
      <c r="H305" s="16"/>
      <c r="I305" s="1"/>
      <c r="J305" s="2"/>
      <c r="K305" s="2"/>
      <c r="L305" s="2"/>
      <c r="M305" s="2"/>
    </row>
    <row r="306" spans="1:13">
      <c r="A306" t="s">
        <v>25</v>
      </c>
      <c r="F306" t="s">
        <v>2</v>
      </c>
      <c r="H306" t="s">
        <v>3</v>
      </c>
      <c r="J306" t="s">
        <v>4</v>
      </c>
    </row>
    <row r="307" spans="1:13" ht="16.5" thickBot="1">
      <c r="A307" s="3" t="s">
        <v>5</v>
      </c>
      <c r="B307" s="3" t="s">
        <v>6</v>
      </c>
      <c r="C307" s="4" t="s">
        <v>7</v>
      </c>
      <c r="D307" s="4" t="s">
        <v>8</v>
      </c>
      <c r="E307" s="4" t="s">
        <v>9</v>
      </c>
      <c r="F307" s="4" t="s">
        <v>10</v>
      </c>
      <c r="G307" s="4" t="s">
        <v>11</v>
      </c>
      <c r="H307" s="4" t="s">
        <v>12</v>
      </c>
      <c r="I307" s="4" t="s">
        <v>13</v>
      </c>
      <c r="J307" s="4" t="s">
        <v>14</v>
      </c>
      <c r="K307" s="4" t="s">
        <v>15</v>
      </c>
      <c r="L307" s="4" t="s">
        <v>16</v>
      </c>
      <c r="M307" s="2"/>
    </row>
    <row r="308" spans="1:13" ht="16.5" thickTop="1">
      <c r="A308" s="1">
        <v>1998</v>
      </c>
      <c r="B308" s="5">
        <v>1</v>
      </c>
      <c r="C308" s="6"/>
      <c r="D308" s="6">
        <v>1.7</v>
      </c>
      <c r="E308" s="6">
        <v>2.1</v>
      </c>
      <c r="F308" s="6">
        <v>52</v>
      </c>
      <c r="G308" s="6">
        <v>341</v>
      </c>
      <c r="H308" s="6">
        <v>308</v>
      </c>
      <c r="I308" s="6">
        <v>131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>
        <v>1.7</v>
      </c>
      <c r="E309" s="6">
        <v>1.9</v>
      </c>
      <c r="F309" s="6">
        <v>73</v>
      </c>
      <c r="G309" s="6">
        <v>380</v>
      </c>
      <c r="H309" s="6">
        <v>311</v>
      </c>
      <c r="I309" s="6">
        <v>108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>
        <v>1.9</v>
      </c>
      <c r="E310" s="6">
        <v>1.9</v>
      </c>
      <c r="F310" s="6">
        <v>90</v>
      </c>
      <c r="G310" s="6">
        <v>404</v>
      </c>
      <c r="H310" s="6">
        <v>311</v>
      </c>
      <c r="I310" s="6">
        <v>110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>
        <v>1.9</v>
      </c>
      <c r="E311" s="6">
        <v>1.9</v>
      </c>
      <c r="F311" s="6">
        <v>150</v>
      </c>
      <c r="G311" s="6">
        <v>408</v>
      </c>
      <c r="H311" s="6">
        <v>315</v>
      </c>
      <c r="I311" s="6">
        <v>116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>
        <v>1.9</v>
      </c>
      <c r="E312" s="6">
        <v>1.9</v>
      </c>
      <c r="F312" s="6">
        <v>175</v>
      </c>
      <c r="G312" s="6">
        <v>413</v>
      </c>
      <c r="H312" s="6">
        <v>317</v>
      </c>
      <c r="I312" s="6">
        <v>120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>
        <v>1.9</v>
      </c>
      <c r="E313" s="6">
        <v>1.9</v>
      </c>
      <c r="F313" s="6">
        <v>175</v>
      </c>
      <c r="G313" s="6">
        <v>425</v>
      </c>
      <c r="H313" s="6">
        <v>315</v>
      </c>
      <c r="I313" s="6">
        <v>117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>
        <v>4.7</v>
      </c>
      <c r="E314" s="6">
        <v>1.9</v>
      </c>
      <c r="F314" s="6">
        <v>174</v>
      </c>
      <c r="G314" s="6">
        <v>413</v>
      </c>
      <c r="H314" s="6">
        <v>313</v>
      </c>
      <c r="I314" s="6">
        <v>116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>
        <v>2.4</v>
      </c>
      <c r="E315" s="6">
        <v>1.6</v>
      </c>
      <c r="F315" s="6">
        <v>177</v>
      </c>
      <c r="G315" s="6">
        <v>405</v>
      </c>
      <c r="H315" s="6">
        <v>311</v>
      </c>
      <c r="I315" s="6">
        <v>130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>
        <v>1.7</v>
      </c>
      <c r="E316" s="6">
        <v>1.5</v>
      </c>
      <c r="F316" s="6">
        <v>175</v>
      </c>
      <c r="G316" s="6">
        <v>409</v>
      </c>
      <c r="H316" s="6">
        <v>312</v>
      </c>
      <c r="I316" s="6">
        <v>142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>
        <v>1.7</v>
      </c>
      <c r="E317" s="6">
        <v>1.5</v>
      </c>
      <c r="F317" s="6">
        <v>174</v>
      </c>
      <c r="G317" s="6">
        <v>418</v>
      </c>
      <c r="H317" s="6">
        <v>303</v>
      </c>
      <c r="I317" s="6">
        <v>144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>
        <v>1.9</v>
      </c>
      <c r="E318" s="6">
        <v>1.5</v>
      </c>
      <c r="F318" s="6">
        <v>175</v>
      </c>
      <c r="G318" s="6">
        <v>386</v>
      </c>
      <c r="H318" s="6">
        <v>294</v>
      </c>
      <c r="I318" s="6">
        <v>153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>
        <v>1.9</v>
      </c>
      <c r="E319" s="6">
        <v>1.8</v>
      </c>
      <c r="F319" s="6">
        <v>173</v>
      </c>
      <c r="G319" s="6">
        <v>371</v>
      </c>
      <c r="H319" s="6">
        <v>293</v>
      </c>
      <c r="I319" s="6">
        <v>118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>
        <v>2.4</v>
      </c>
      <c r="E320" s="6">
        <v>1.7</v>
      </c>
      <c r="F320" s="6">
        <v>171</v>
      </c>
      <c r="G320" s="6">
        <v>359</v>
      </c>
      <c r="H320" s="6">
        <v>295</v>
      </c>
      <c r="I320" s="6">
        <v>93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>
        <v>2.1</v>
      </c>
      <c r="E321" s="6">
        <v>1.7</v>
      </c>
      <c r="F321" s="6">
        <v>174</v>
      </c>
      <c r="G321" s="6">
        <v>349</v>
      </c>
      <c r="H321" s="6">
        <v>267</v>
      </c>
      <c r="I321" s="6">
        <v>94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>
        <v>2.1</v>
      </c>
      <c r="E322" s="6">
        <v>2.2000000000000002</v>
      </c>
      <c r="F322" s="6">
        <v>170</v>
      </c>
      <c r="G322" s="6">
        <v>348</v>
      </c>
      <c r="H322" s="6">
        <v>247</v>
      </c>
      <c r="I322" s="6">
        <v>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>
        <v>2.1</v>
      </c>
      <c r="E323" s="6">
        <v>1.8</v>
      </c>
      <c r="F323" s="6">
        <v>165</v>
      </c>
      <c r="G323" s="6">
        <v>351</v>
      </c>
      <c r="H323" s="6">
        <v>250</v>
      </c>
      <c r="I323" s="6">
        <v>93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>
        <v>2.1</v>
      </c>
      <c r="E324" s="6">
        <v>1.7</v>
      </c>
      <c r="F324" s="6">
        <v>165</v>
      </c>
      <c r="G324" s="6">
        <v>358</v>
      </c>
      <c r="H324" s="6">
        <v>241</v>
      </c>
      <c r="I324" s="6">
        <v>91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>
        <v>1.9</v>
      </c>
      <c r="E325" s="6">
        <v>1.7</v>
      </c>
      <c r="F325" s="6">
        <v>200</v>
      </c>
      <c r="G325" s="6">
        <v>338</v>
      </c>
      <c r="H325" s="6">
        <v>231</v>
      </c>
      <c r="I325" s="6">
        <v>89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>
        <v>1.9</v>
      </c>
      <c r="E326" s="6">
        <v>1.9</v>
      </c>
      <c r="F326" s="6">
        <v>227</v>
      </c>
      <c r="G326" s="6">
        <v>313</v>
      </c>
      <c r="H326" s="6">
        <v>230</v>
      </c>
      <c r="I326" s="6">
        <v>86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>
        <v>1.9</v>
      </c>
      <c r="E327" s="6">
        <v>1.9</v>
      </c>
      <c r="F327" s="6">
        <v>249</v>
      </c>
      <c r="G327" s="6">
        <v>315</v>
      </c>
      <c r="H327" s="6">
        <v>234</v>
      </c>
      <c r="I327" s="6">
        <v>86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>
        <v>1.9</v>
      </c>
      <c r="E328" s="6">
        <v>1.7</v>
      </c>
      <c r="F328" s="6">
        <v>261</v>
      </c>
      <c r="G328" s="6">
        <v>326</v>
      </c>
      <c r="H328" s="6">
        <v>242</v>
      </c>
      <c r="I328" s="6">
        <v>90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>
        <v>1.9</v>
      </c>
      <c r="E329" s="6">
        <v>1.9</v>
      </c>
      <c r="F329" s="6">
        <v>265</v>
      </c>
      <c r="G329" s="6">
        <v>347</v>
      </c>
      <c r="H329" s="6">
        <v>216</v>
      </c>
      <c r="I329" s="6">
        <v>90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>
        <v>1.9</v>
      </c>
      <c r="E330" s="6">
        <v>1.7</v>
      </c>
      <c r="F330" s="6">
        <v>268</v>
      </c>
      <c r="G330" s="6">
        <v>378</v>
      </c>
      <c r="H330" s="6">
        <v>197</v>
      </c>
      <c r="I330" s="6">
        <v>69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>
        <v>1.9</v>
      </c>
      <c r="E331" s="6">
        <v>1.7</v>
      </c>
      <c r="F331" s="6">
        <v>265</v>
      </c>
      <c r="G331" s="6">
        <v>386</v>
      </c>
      <c r="H331" s="6">
        <v>190</v>
      </c>
      <c r="I331" s="6">
        <v>7.1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>
        <v>2.1</v>
      </c>
      <c r="E332" s="6">
        <v>1.5</v>
      </c>
      <c r="F332" s="6">
        <v>232</v>
      </c>
      <c r="G332" s="6">
        <v>393</v>
      </c>
      <c r="H332" s="6">
        <v>178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>
        <v>0.6</v>
      </c>
      <c r="D333" s="6">
        <v>2.1</v>
      </c>
      <c r="E333" s="6">
        <v>1.4</v>
      </c>
      <c r="F333" s="6">
        <v>227</v>
      </c>
      <c r="G333" s="6">
        <v>407</v>
      </c>
      <c r="H333" s="6">
        <v>171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>
        <v>1</v>
      </c>
      <c r="D334" s="6">
        <v>2.1</v>
      </c>
      <c r="E334" s="6">
        <v>1.3</v>
      </c>
      <c r="F334" s="6">
        <v>290</v>
      </c>
      <c r="G334" s="6">
        <v>412</v>
      </c>
      <c r="H334" s="6">
        <v>190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>
        <v>1.5</v>
      </c>
      <c r="D335" s="6">
        <v>2.1</v>
      </c>
      <c r="E335" s="6">
        <v>1.3</v>
      </c>
      <c r="F335" s="6">
        <v>319</v>
      </c>
      <c r="G335" s="6">
        <v>388</v>
      </c>
      <c r="H335" s="6">
        <v>189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>
        <v>1.5</v>
      </c>
      <c r="D336" s="6">
        <v>2.1</v>
      </c>
      <c r="E336" s="6">
        <v>1.9</v>
      </c>
      <c r="F336" s="6">
        <v>320</v>
      </c>
      <c r="G336" s="6">
        <v>372</v>
      </c>
      <c r="H336" s="6">
        <v>182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>
        <v>1.5</v>
      </c>
      <c r="D337" s="6">
        <v>2.1</v>
      </c>
      <c r="E337" s="6">
        <v>44</v>
      </c>
      <c r="F337" s="6">
        <v>331</v>
      </c>
      <c r="G337" s="6">
        <v>355</v>
      </c>
      <c r="H337" s="6">
        <v>179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>
        <v>1.5</v>
      </c>
      <c r="D338" s="8" t="s">
        <v>17</v>
      </c>
      <c r="E338" s="7">
        <v>49</v>
      </c>
      <c r="F338" s="8" t="s">
        <v>17</v>
      </c>
      <c r="G338" s="6">
        <v>307</v>
      </c>
      <c r="H338" s="7">
        <v>172</v>
      </c>
      <c r="I338" s="17" t="s">
        <v>17</v>
      </c>
      <c r="J338" s="18"/>
      <c r="K338" s="17" t="s">
        <v>17</v>
      </c>
      <c r="L338" s="5"/>
      <c r="M338" s="2"/>
    </row>
    <row r="339" spans="1:13" ht="15.75">
      <c r="A339" s="2" t="s">
        <v>18</v>
      </c>
      <c r="B339" s="2"/>
      <c r="C339" s="9">
        <f t="shared" ref="C339:L339" si="16">SUM(C308:C338)</f>
        <v>7.6</v>
      </c>
      <c r="D339" s="9">
        <f t="shared" si="16"/>
        <v>61.999999999999993</v>
      </c>
      <c r="E339" s="9">
        <f t="shared" si="16"/>
        <v>143.4</v>
      </c>
      <c r="F339" s="9">
        <f t="shared" si="16"/>
        <v>6062</v>
      </c>
      <c r="G339" s="9">
        <f t="shared" si="16"/>
        <v>11575</v>
      </c>
      <c r="H339" s="9">
        <f t="shared" si="16"/>
        <v>7804</v>
      </c>
      <c r="I339" s="9">
        <f t="shared" si="16"/>
        <v>2487.1</v>
      </c>
      <c r="J339" s="9">
        <f t="shared" si="16"/>
        <v>0</v>
      </c>
      <c r="K339" s="9">
        <f t="shared" si="16"/>
        <v>0</v>
      </c>
      <c r="L339" s="9">
        <f t="shared" si="16"/>
        <v>0</v>
      </c>
      <c r="M339" s="2"/>
    </row>
    <row r="340" spans="1:13" ht="15.75">
      <c r="A340" s="2" t="s">
        <v>19</v>
      </c>
      <c r="B340" s="2"/>
      <c r="C340" s="10">
        <f t="shared" ref="C340:L340" si="17">C339*1.9835</f>
        <v>15.0746</v>
      </c>
      <c r="D340" s="10">
        <f t="shared" si="17"/>
        <v>122.97699999999999</v>
      </c>
      <c r="E340" s="10">
        <f t="shared" si="17"/>
        <v>284.43389999999999</v>
      </c>
      <c r="F340" s="10">
        <f t="shared" si="17"/>
        <v>12023.977000000001</v>
      </c>
      <c r="G340" s="10">
        <f t="shared" si="17"/>
        <v>22959.012500000001</v>
      </c>
      <c r="H340" s="10">
        <f t="shared" si="17"/>
        <v>15479.234</v>
      </c>
      <c r="I340" s="10">
        <f t="shared" si="17"/>
        <v>4933.1628499999997</v>
      </c>
      <c r="J340" s="10">
        <f t="shared" si="17"/>
        <v>0</v>
      </c>
      <c r="K340" s="10">
        <f t="shared" si="17"/>
        <v>0</v>
      </c>
      <c r="L340" s="10">
        <f t="shared" si="17"/>
        <v>0</v>
      </c>
      <c r="M340" s="2"/>
    </row>
    <row r="341" spans="1:13" ht="15.75">
      <c r="A341" s="2"/>
      <c r="B341" s="2"/>
      <c r="C341" s="9"/>
      <c r="D341" s="9"/>
      <c r="E341" s="9"/>
      <c r="F341" s="9"/>
      <c r="G341" s="9"/>
      <c r="H341" s="9"/>
      <c r="I341" s="9" t="s">
        <v>20</v>
      </c>
      <c r="J341" s="9"/>
      <c r="K341" s="11">
        <f>COUNTA(C308:L338)-4</f>
        <v>183</v>
      </c>
      <c r="L341" s="9" t="s">
        <v>21</v>
      </c>
      <c r="M341" s="2"/>
    </row>
    <row r="342" spans="1:13" ht="16.5" thickBot="1">
      <c r="A342" s="12">
        <v>1998</v>
      </c>
      <c r="B342" s="12" t="s">
        <v>22</v>
      </c>
      <c r="C342" s="12"/>
      <c r="D342" s="13">
        <f>SUM(C339:L339)</f>
        <v>28141.1</v>
      </c>
      <c r="E342" s="14" t="s">
        <v>18</v>
      </c>
      <c r="F342" s="14"/>
      <c r="G342" s="13">
        <f>D342*1.9835</f>
        <v>55817.871849999996</v>
      </c>
      <c r="H342" s="14" t="s">
        <v>23</v>
      </c>
      <c r="I342" s="12" t="s">
        <v>24</v>
      </c>
      <c r="J342" s="12"/>
      <c r="K342" s="15">
        <v>183</v>
      </c>
      <c r="L342" s="12" t="s">
        <v>21</v>
      </c>
      <c r="M342" s="2"/>
    </row>
    <row r="343" spans="1:13" ht="15.75">
      <c r="A343" s="1" t="s">
        <v>0</v>
      </c>
      <c r="B343" s="2"/>
      <c r="C343" s="2"/>
      <c r="D343" s="16"/>
      <c r="E343" s="1"/>
      <c r="F343" s="1"/>
      <c r="G343" s="1"/>
      <c r="H343" s="16"/>
      <c r="I343" s="1"/>
      <c r="J343" s="2"/>
      <c r="K343" s="2"/>
      <c r="L343" s="2"/>
      <c r="M343" s="2"/>
    </row>
    <row r="344" spans="1:13">
      <c r="A344" t="s">
        <v>25</v>
      </c>
      <c r="F344" t="s">
        <v>2</v>
      </c>
      <c r="H344" t="s">
        <v>3</v>
      </c>
      <c r="J344" t="s">
        <v>4</v>
      </c>
    </row>
    <row r="345" spans="1:13" ht="16.5" thickBot="1">
      <c r="A345" s="3" t="s">
        <v>5</v>
      </c>
      <c r="B345" s="3" t="s">
        <v>6</v>
      </c>
      <c r="C345" s="4" t="s">
        <v>7</v>
      </c>
      <c r="D345" s="4" t="s">
        <v>8</v>
      </c>
      <c r="E345" s="4" t="s">
        <v>9</v>
      </c>
      <c r="F345" s="4" t="s">
        <v>10</v>
      </c>
      <c r="G345" s="4" t="s">
        <v>11</v>
      </c>
      <c r="H345" s="4" t="s">
        <v>12</v>
      </c>
      <c r="I345" s="4" t="s">
        <v>13</v>
      </c>
      <c r="J345" s="4" t="s">
        <v>14</v>
      </c>
      <c r="K345" s="4" t="s">
        <v>15</v>
      </c>
      <c r="L345" s="4" t="s">
        <v>16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28</v>
      </c>
      <c r="G346" s="6">
        <v>273</v>
      </c>
      <c r="H346" s="6">
        <v>409</v>
      </c>
      <c r="I346" s="6">
        <v>188</v>
      </c>
      <c r="J346" s="6">
        <v>39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29</v>
      </c>
      <c r="G347" s="6">
        <v>272</v>
      </c>
      <c r="H347" s="6">
        <v>423</v>
      </c>
      <c r="I347" s="6">
        <v>195</v>
      </c>
      <c r="J347" s="6">
        <v>14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32</v>
      </c>
      <c r="G348" s="6">
        <v>262</v>
      </c>
      <c r="H348" s="6">
        <v>331</v>
      </c>
      <c r="I348" s="6">
        <v>197</v>
      </c>
      <c r="J348" s="6">
        <v>12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46</v>
      </c>
      <c r="G349" s="6">
        <v>306</v>
      </c>
      <c r="H349" s="6">
        <v>268</v>
      </c>
      <c r="I349" s="6">
        <v>200</v>
      </c>
      <c r="J349" s="6">
        <v>12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50</v>
      </c>
      <c r="G350" s="6">
        <v>375</v>
      </c>
      <c r="H350" s="6">
        <v>256</v>
      </c>
      <c r="I350" s="6">
        <v>205</v>
      </c>
      <c r="J350" s="6">
        <v>7.7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50</v>
      </c>
      <c r="G351" s="6">
        <v>415</v>
      </c>
      <c r="H351" s="6">
        <v>260</v>
      </c>
      <c r="I351" s="6">
        <v>201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51</v>
      </c>
      <c r="G352" s="6">
        <v>377</v>
      </c>
      <c r="H352" s="6">
        <v>268</v>
      </c>
      <c r="I352" s="6">
        <v>197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72</v>
      </c>
      <c r="G353" s="6">
        <v>414</v>
      </c>
      <c r="H353" s="6">
        <v>266</v>
      </c>
      <c r="I353" s="6">
        <v>195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97</v>
      </c>
      <c r="G354" s="6">
        <v>419</v>
      </c>
      <c r="H354" s="6">
        <v>269</v>
      </c>
      <c r="I354" s="6">
        <v>188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120</v>
      </c>
      <c r="G355" s="6">
        <v>429</v>
      </c>
      <c r="H355" s="6">
        <v>286</v>
      </c>
      <c r="I355" s="6">
        <v>153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121</v>
      </c>
      <c r="G356" s="6">
        <v>433</v>
      </c>
      <c r="H356" s="6">
        <v>265</v>
      </c>
      <c r="I356" s="6">
        <v>132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122</v>
      </c>
      <c r="G357" s="6">
        <v>414</v>
      </c>
      <c r="H357" s="6">
        <v>176</v>
      </c>
      <c r="I357" s="6">
        <v>128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122</v>
      </c>
      <c r="G358" s="6">
        <v>365</v>
      </c>
      <c r="H358" s="6">
        <v>113</v>
      </c>
      <c r="I358" s="6">
        <v>96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123</v>
      </c>
      <c r="G359" s="6">
        <v>353</v>
      </c>
      <c r="H359" s="6">
        <v>113</v>
      </c>
      <c r="I359" s="6">
        <v>103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122</v>
      </c>
      <c r="G360" s="6">
        <v>351</v>
      </c>
      <c r="H360" s="6">
        <v>113</v>
      </c>
      <c r="I360" s="6">
        <v>117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</v>
      </c>
      <c r="G361" s="6">
        <v>349</v>
      </c>
      <c r="H361" s="6">
        <v>138</v>
      </c>
      <c r="I361" s="6">
        <v>116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140</v>
      </c>
      <c r="G362" s="6">
        <v>366</v>
      </c>
      <c r="H362" s="6">
        <v>167</v>
      </c>
      <c r="I362" s="6">
        <v>106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149</v>
      </c>
      <c r="G363" s="6">
        <v>374</v>
      </c>
      <c r="H363" s="6">
        <v>214</v>
      </c>
      <c r="I363" s="6">
        <v>91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149</v>
      </c>
      <c r="G364" s="6">
        <v>372</v>
      </c>
      <c r="H364" s="6">
        <v>262</v>
      </c>
      <c r="I364" s="6">
        <v>81</v>
      </c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148</v>
      </c>
      <c r="G365" s="6">
        <v>360</v>
      </c>
      <c r="H365" s="6">
        <v>275</v>
      </c>
      <c r="I365" s="6">
        <v>82</v>
      </c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172</v>
      </c>
      <c r="G366" s="6">
        <v>347</v>
      </c>
      <c r="H366" s="6">
        <v>262</v>
      </c>
      <c r="I366" s="6">
        <v>85</v>
      </c>
      <c r="J366" s="6">
        <v>0.03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186</v>
      </c>
      <c r="G367" s="6">
        <v>342</v>
      </c>
      <c r="H367" s="6">
        <v>250</v>
      </c>
      <c r="I367" s="6">
        <v>86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221</v>
      </c>
      <c r="G368" s="6">
        <v>322</v>
      </c>
      <c r="H368" s="6">
        <v>247</v>
      </c>
      <c r="I368" s="6">
        <v>86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273</v>
      </c>
      <c r="G369" s="6">
        <v>315</v>
      </c>
      <c r="H369" s="6">
        <v>234</v>
      </c>
      <c r="I369" s="6">
        <v>80</v>
      </c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304</v>
      </c>
      <c r="G370" s="6">
        <v>322</v>
      </c>
      <c r="H370" s="6">
        <v>201</v>
      </c>
      <c r="I370" s="6">
        <v>75</v>
      </c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9.6</v>
      </c>
      <c r="F371" s="6">
        <v>322</v>
      </c>
      <c r="G371" s="6">
        <v>330</v>
      </c>
      <c r="H371" s="6">
        <v>180</v>
      </c>
      <c r="I371" s="6">
        <v>71</v>
      </c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52</v>
      </c>
      <c r="F372" s="6">
        <v>331</v>
      </c>
      <c r="G372" s="6">
        <v>332</v>
      </c>
      <c r="H372" s="6">
        <v>173</v>
      </c>
      <c r="I372" s="6">
        <v>67</v>
      </c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60</v>
      </c>
      <c r="F373" s="6">
        <v>306</v>
      </c>
      <c r="G373" s="6">
        <v>351</v>
      </c>
      <c r="H373" s="6">
        <v>169</v>
      </c>
      <c r="I373" s="6">
        <v>71</v>
      </c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21</v>
      </c>
      <c r="F374" s="6">
        <v>271</v>
      </c>
      <c r="G374" s="6">
        <v>362</v>
      </c>
      <c r="H374" s="6">
        <v>164</v>
      </c>
      <c r="I374" s="6">
        <v>70</v>
      </c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26</v>
      </c>
      <c r="F375" s="6">
        <v>266</v>
      </c>
      <c r="G375" s="6">
        <v>372</v>
      </c>
      <c r="H375" s="6">
        <v>170</v>
      </c>
      <c r="I375" s="6">
        <v>64</v>
      </c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17</v>
      </c>
      <c r="E376" s="7">
        <v>22</v>
      </c>
      <c r="F376" s="8" t="s">
        <v>17</v>
      </c>
      <c r="G376" s="6">
        <v>404</v>
      </c>
      <c r="H376" s="7">
        <v>185</v>
      </c>
      <c r="I376" s="17" t="s">
        <v>17</v>
      </c>
      <c r="J376" s="18"/>
      <c r="K376" s="17" t="s">
        <v>17</v>
      </c>
      <c r="L376" s="5"/>
      <c r="M376" s="2"/>
    </row>
    <row r="377" spans="1:13" ht="15.75">
      <c r="A377" s="2" t="s">
        <v>18</v>
      </c>
      <c r="B377" s="2"/>
      <c r="C377" s="9">
        <f t="shared" ref="C377:L377" si="18">SUM(C346:C376)</f>
        <v>0</v>
      </c>
      <c r="D377" s="9">
        <f t="shared" si="18"/>
        <v>0</v>
      </c>
      <c r="E377" s="9">
        <f t="shared" si="18"/>
        <v>190.6</v>
      </c>
      <c r="F377" s="9">
        <f t="shared" si="18"/>
        <v>4547</v>
      </c>
      <c r="G377" s="9">
        <f t="shared" si="18"/>
        <v>11078</v>
      </c>
      <c r="H377" s="9">
        <f t="shared" si="18"/>
        <v>7107</v>
      </c>
      <c r="I377" s="9">
        <f t="shared" si="18"/>
        <v>3726</v>
      </c>
      <c r="J377" s="9">
        <f t="shared" si="18"/>
        <v>84.73</v>
      </c>
      <c r="K377" s="9">
        <f t="shared" si="18"/>
        <v>0</v>
      </c>
      <c r="L377" s="9">
        <f t="shared" si="18"/>
        <v>0</v>
      </c>
      <c r="M377" s="2"/>
    </row>
    <row r="378" spans="1:13" ht="15.75">
      <c r="A378" s="2" t="s">
        <v>19</v>
      </c>
      <c r="B378" s="2"/>
      <c r="C378" s="10">
        <f t="shared" ref="C378:L378" si="19">C377*1.9835</f>
        <v>0</v>
      </c>
      <c r="D378" s="10">
        <f t="shared" si="19"/>
        <v>0</v>
      </c>
      <c r="E378" s="10">
        <f t="shared" si="19"/>
        <v>378.05509999999998</v>
      </c>
      <c r="F378" s="10">
        <f t="shared" si="19"/>
        <v>9018.9745000000003</v>
      </c>
      <c r="G378" s="10">
        <f t="shared" si="19"/>
        <v>21973.213</v>
      </c>
      <c r="H378" s="10">
        <f t="shared" si="19"/>
        <v>14096.7345</v>
      </c>
      <c r="I378" s="10">
        <f t="shared" si="19"/>
        <v>7390.5209999999997</v>
      </c>
      <c r="J378" s="10">
        <f t="shared" si="19"/>
        <v>168.06195500000001</v>
      </c>
      <c r="K378" s="10">
        <f t="shared" si="19"/>
        <v>0</v>
      </c>
      <c r="L378" s="10">
        <f t="shared" si="19"/>
        <v>0</v>
      </c>
      <c r="M378" s="2"/>
    </row>
    <row r="379" spans="1:13" ht="15.75">
      <c r="A379" s="21" t="s">
        <v>41</v>
      </c>
      <c r="B379" s="1"/>
      <c r="C379" s="16">
        <f>SUM(C377:I377)</f>
        <v>26648.6</v>
      </c>
      <c r="D379" s="20" t="s">
        <v>42</v>
      </c>
      <c r="E379" s="16">
        <f>SUM(C378:I378)</f>
        <v>52857.498099999997</v>
      </c>
      <c r="F379" s="20" t="s">
        <v>23</v>
      </c>
      <c r="G379" s="9"/>
      <c r="H379" s="9"/>
      <c r="I379" s="9" t="s">
        <v>20</v>
      </c>
      <c r="J379" s="9"/>
      <c r="K379" s="11">
        <f>COUNTA(C346:L376)-4</f>
        <v>134</v>
      </c>
      <c r="L379" s="9" t="s">
        <v>21</v>
      </c>
      <c r="M379" s="2"/>
    </row>
    <row r="380" spans="1:13" ht="16.5" thickBot="1">
      <c r="A380" s="12">
        <v>1999</v>
      </c>
      <c r="B380" s="12" t="s">
        <v>22</v>
      </c>
      <c r="C380" s="12"/>
      <c r="D380" s="13">
        <f>SUM(C377:L377)</f>
        <v>26733.329999999998</v>
      </c>
      <c r="E380" s="14" t="s">
        <v>18</v>
      </c>
      <c r="F380" s="14"/>
      <c r="G380" s="13">
        <f>SUM(C378:L378)</f>
        <v>53025.560054999994</v>
      </c>
      <c r="H380" s="14" t="s">
        <v>23</v>
      </c>
      <c r="I380" s="12" t="s">
        <v>24</v>
      </c>
      <c r="J380" s="12"/>
      <c r="K380" s="15">
        <v>149</v>
      </c>
      <c r="L380" s="12" t="s">
        <v>21</v>
      </c>
      <c r="M380" s="2"/>
    </row>
  </sheetData>
  <phoneticPr fontId="0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27"/>
  </sheetPr>
  <dimension ref="A1:N418"/>
  <sheetViews>
    <sheetView defaultGridColor="0" topLeftCell="A377" colorId="22" zoomScale="87" workbookViewId="0">
      <selection activeCell="M419" sqref="M419"/>
    </sheetView>
  </sheetViews>
  <sheetFormatPr defaultColWidth="9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2"/>
      <c r="H1" s="1"/>
      <c r="I1" s="2"/>
      <c r="J1" s="2" t="s">
        <v>47</v>
      </c>
      <c r="K1" s="2"/>
      <c r="L1" s="2"/>
      <c r="M1" s="2"/>
      <c r="N1" s="2"/>
    </row>
    <row r="2" spans="1:14" ht="15.75">
      <c r="A2" s="2" t="s">
        <v>1</v>
      </c>
      <c r="B2" s="2"/>
      <c r="C2" s="2"/>
      <c r="D2" s="2"/>
      <c r="E2" s="2"/>
      <c r="F2" s="2"/>
      <c r="G2" s="2" t="s">
        <v>2</v>
      </c>
      <c r="H2" s="2"/>
      <c r="I2" s="2" t="s">
        <v>3</v>
      </c>
      <c r="J2" s="2"/>
      <c r="K2" s="2" t="s">
        <v>4</v>
      </c>
      <c r="L2" s="1"/>
      <c r="M2" s="2"/>
      <c r="N2" s="2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2000</v>
      </c>
      <c r="B4" s="5">
        <v>1</v>
      </c>
      <c r="C4" s="18"/>
      <c r="D4" s="6"/>
      <c r="E4" s="6">
        <v>124</v>
      </c>
      <c r="F4" s="6">
        <v>395</v>
      </c>
      <c r="G4" s="6"/>
      <c r="H4" s="6">
        <v>139</v>
      </c>
      <c r="I4" s="6">
        <v>378</v>
      </c>
      <c r="J4" s="6">
        <v>518</v>
      </c>
      <c r="K4" s="6">
        <v>132</v>
      </c>
      <c r="L4" s="6">
        <v>51.68</v>
      </c>
      <c r="M4" s="7">
        <v>82.55</v>
      </c>
      <c r="N4" s="7">
        <v>75</v>
      </c>
    </row>
    <row r="5" spans="1:14" ht="15.75">
      <c r="A5" s="2"/>
      <c r="B5" s="5">
        <v>2</v>
      </c>
      <c r="C5" s="18"/>
      <c r="D5" s="6"/>
      <c r="E5" s="6">
        <v>138</v>
      </c>
      <c r="F5" s="6">
        <v>396</v>
      </c>
      <c r="G5" s="6"/>
      <c r="H5" s="6">
        <v>151</v>
      </c>
      <c r="I5" s="6">
        <v>395</v>
      </c>
      <c r="J5" s="6">
        <v>513</v>
      </c>
      <c r="K5" s="6">
        <v>120</v>
      </c>
      <c r="L5" s="6">
        <v>48.8</v>
      </c>
      <c r="M5" s="7">
        <v>77.03</v>
      </c>
      <c r="N5" s="7">
        <v>75</v>
      </c>
    </row>
    <row r="6" spans="1:14" ht="15.75">
      <c r="A6" s="2"/>
      <c r="B6" s="5">
        <v>3</v>
      </c>
      <c r="C6" s="18"/>
      <c r="D6" s="6"/>
      <c r="E6" s="6">
        <v>140</v>
      </c>
      <c r="F6" s="6">
        <v>396</v>
      </c>
      <c r="G6" s="6">
        <v>0.02</v>
      </c>
      <c r="H6" s="6">
        <v>162</v>
      </c>
      <c r="I6" s="6">
        <v>411</v>
      </c>
      <c r="J6" s="6">
        <v>512</v>
      </c>
      <c r="K6" s="6">
        <v>113</v>
      </c>
      <c r="L6" s="6">
        <v>47.09</v>
      </c>
      <c r="M6" s="7">
        <v>78.27</v>
      </c>
      <c r="N6" s="7">
        <v>75</v>
      </c>
    </row>
    <row r="7" spans="1:14" ht="15.75">
      <c r="A7" s="2"/>
      <c r="B7" s="5">
        <v>4</v>
      </c>
      <c r="C7" s="18"/>
      <c r="D7" s="6"/>
      <c r="E7" s="6">
        <v>144</v>
      </c>
      <c r="F7" s="6">
        <v>379</v>
      </c>
      <c r="G7" s="6">
        <v>35</v>
      </c>
      <c r="H7" s="6">
        <v>164</v>
      </c>
      <c r="I7" s="6">
        <v>437</v>
      </c>
      <c r="J7" s="6">
        <v>511</v>
      </c>
      <c r="K7" s="6">
        <v>100</v>
      </c>
      <c r="L7" s="6">
        <v>45.88</v>
      </c>
      <c r="M7" s="7">
        <v>93.23</v>
      </c>
      <c r="N7" s="7">
        <v>75</v>
      </c>
    </row>
    <row r="8" spans="1:14" ht="15.75">
      <c r="A8" s="2"/>
      <c r="B8" s="5">
        <v>5</v>
      </c>
      <c r="C8" s="18"/>
      <c r="D8" s="6"/>
      <c r="E8" s="6">
        <v>139</v>
      </c>
      <c r="F8" s="6">
        <v>335</v>
      </c>
      <c r="G8" s="6">
        <v>45</v>
      </c>
      <c r="H8" s="6">
        <v>193</v>
      </c>
      <c r="I8" s="6">
        <v>415</v>
      </c>
      <c r="J8" s="6">
        <v>511</v>
      </c>
      <c r="K8" s="6">
        <v>89</v>
      </c>
      <c r="L8" s="6">
        <v>47.42</v>
      </c>
      <c r="M8" s="7">
        <v>86.21</v>
      </c>
      <c r="N8" s="7">
        <v>75</v>
      </c>
    </row>
    <row r="9" spans="1:14" ht="15.75">
      <c r="A9" s="2"/>
      <c r="B9" s="5">
        <v>6</v>
      </c>
      <c r="C9" s="18"/>
      <c r="D9" s="6"/>
      <c r="E9" s="6">
        <v>131</v>
      </c>
      <c r="F9" s="6">
        <v>282</v>
      </c>
      <c r="G9" s="6">
        <v>46</v>
      </c>
      <c r="H9" s="6">
        <v>182</v>
      </c>
      <c r="I9" s="6">
        <v>431</v>
      </c>
      <c r="J9" s="6">
        <v>514</v>
      </c>
      <c r="K9" s="6">
        <v>86</v>
      </c>
      <c r="L9" s="6">
        <v>48.73</v>
      </c>
      <c r="M9" s="7">
        <v>90</v>
      </c>
      <c r="N9" s="7">
        <v>75</v>
      </c>
    </row>
    <row r="10" spans="1:14" ht="15.75">
      <c r="A10" s="2"/>
      <c r="B10" s="5">
        <v>7</v>
      </c>
      <c r="C10" s="18"/>
      <c r="D10" s="6"/>
      <c r="E10" s="6">
        <v>123</v>
      </c>
      <c r="F10" s="6">
        <v>231</v>
      </c>
      <c r="G10" s="6">
        <v>47</v>
      </c>
      <c r="H10" s="6">
        <v>184</v>
      </c>
      <c r="I10" s="6">
        <v>433</v>
      </c>
      <c r="J10" s="6">
        <v>517</v>
      </c>
      <c r="K10" s="6">
        <v>100</v>
      </c>
      <c r="L10" s="6">
        <v>49.66</v>
      </c>
      <c r="M10" s="7">
        <v>90</v>
      </c>
      <c r="N10" s="7">
        <v>75</v>
      </c>
    </row>
    <row r="11" spans="1:14" ht="15.75">
      <c r="A11" s="2"/>
      <c r="B11" s="5">
        <v>8</v>
      </c>
      <c r="C11" s="18"/>
      <c r="D11" s="6"/>
      <c r="E11" s="6">
        <v>134</v>
      </c>
      <c r="F11" s="6">
        <v>196</v>
      </c>
      <c r="G11" s="6">
        <v>52</v>
      </c>
      <c r="H11" s="6">
        <v>230</v>
      </c>
      <c r="I11" s="6">
        <v>437</v>
      </c>
      <c r="J11" s="6">
        <v>504</v>
      </c>
      <c r="K11" s="6">
        <v>130</v>
      </c>
      <c r="L11" s="6">
        <v>49.15</v>
      </c>
      <c r="M11" s="7">
        <v>90</v>
      </c>
      <c r="N11" s="7">
        <v>75</v>
      </c>
    </row>
    <row r="12" spans="1:14" ht="15.75">
      <c r="A12" s="2"/>
      <c r="B12" s="5">
        <v>9</v>
      </c>
      <c r="C12" s="18"/>
      <c r="D12" s="6"/>
      <c r="E12" s="6">
        <v>144</v>
      </c>
      <c r="F12" s="6">
        <v>195</v>
      </c>
      <c r="G12" s="6">
        <v>47</v>
      </c>
      <c r="H12" s="6">
        <v>245</v>
      </c>
      <c r="I12" s="6">
        <v>435</v>
      </c>
      <c r="J12" s="6">
        <v>463</v>
      </c>
      <c r="K12" s="6">
        <v>109</v>
      </c>
      <c r="L12" s="6">
        <v>48.45</v>
      </c>
      <c r="M12" s="7">
        <v>90</v>
      </c>
      <c r="N12" s="7">
        <v>75</v>
      </c>
    </row>
    <row r="13" spans="1:14" ht="15.75">
      <c r="A13" s="2"/>
      <c r="B13" s="5">
        <v>10</v>
      </c>
      <c r="C13" s="18"/>
      <c r="D13" s="6"/>
      <c r="E13" s="6">
        <v>140</v>
      </c>
      <c r="F13" s="6">
        <v>183</v>
      </c>
      <c r="G13" s="6">
        <v>36</v>
      </c>
      <c r="H13" s="6">
        <v>242</v>
      </c>
      <c r="I13" s="6">
        <v>449</v>
      </c>
      <c r="J13" s="6">
        <v>416</v>
      </c>
      <c r="K13" s="6">
        <v>66</v>
      </c>
      <c r="L13" s="6">
        <v>48.35</v>
      </c>
      <c r="M13" s="7">
        <v>75</v>
      </c>
      <c r="N13" s="7">
        <v>75</v>
      </c>
    </row>
    <row r="14" spans="1:14" ht="15.75">
      <c r="A14" s="2"/>
      <c r="B14" s="5">
        <v>11</v>
      </c>
      <c r="C14" s="18"/>
      <c r="D14" s="6"/>
      <c r="E14" s="6">
        <v>130</v>
      </c>
      <c r="F14" s="6">
        <v>139</v>
      </c>
      <c r="G14" s="6">
        <v>66</v>
      </c>
      <c r="H14" s="6">
        <v>247</v>
      </c>
      <c r="I14" s="6">
        <v>435</v>
      </c>
      <c r="J14" s="6">
        <v>409</v>
      </c>
      <c r="K14" s="6">
        <v>61</v>
      </c>
      <c r="L14" s="6">
        <v>50.69</v>
      </c>
      <c r="M14" s="7">
        <v>75</v>
      </c>
      <c r="N14" s="7">
        <v>75</v>
      </c>
    </row>
    <row r="15" spans="1:14" ht="15.75">
      <c r="A15" s="2"/>
      <c r="B15" s="5">
        <v>12</v>
      </c>
      <c r="C15" s="18"/>
      <c r="D15" s="6"/>
      <c r="E15" s="6">
        <v>129</v>
      </c>
      <c r="F15" s="6">
        <v>85</v>
      </c>
      <c r="G15" s="6">
        <v>74</v>
      </c>
      <c r="H15" s="6">
        <v>299</v>
      </c>
      <c r="I15" s="6">
        <v>429</v>
      </c>
      <c r="J15" s="6">
        <v>412</v>
      </c>
      <c r="K15" s="6">
        <v>56</v>
      </c>
      <c r="L15" s="6">
        <v>59.17</v>
      </c>
      <c r="M15" s="7">
        <v>75</v>
      </c>
      <c r="N15" s="7">
        <v>75</v>
      </c>
    </row>
    <row r="16" spans="1:14" ht="15.75">
      <c r="A16" s="2"/>
      <c r="B16" s="5">
        <v>13</v>
      </c>
      <c r="C16" s="18"/>
      <c r="D16" s="6"/>
      <c r="E16" s="6">
        <v>125</v>
      </c>
      <c r="F16" s="6">
        <v>40</v>
      </c>
      <c r="G16" s="6">
        <v>68</v>
      </c>
      <c r="H16" s="6">
        <v>322</v>
      </c>
      <c r="I16" s="6">
        <v>435</v>
      </c>
      <c r="J16" s="6">
        <v>413</v>
      </c>
      <c r="K16" s="6">
        <v>54</v>
      </c>
      <c r="L16" s="6">
        <v>60.43</v>
      </c>
      <c r="M16" s="7">
        <v>75</v>
      </c>
      <c r="N16" s="7">
        <v>75</v>
      </c>
    </row>
    <row r="17" spans="1:14" ht="15.75">
      <c r="A17" s="2"/>
      <c r="B17" s="5">
        <v>14</v>
      </c>
      <c r="C17" s="18"/>
      <c r="D17" s="6"/>
      <c r="E17" s="6">
        <v>130</v>
      </c>
      <c r="F17" s="6">
        <v>6</v>
      </c>
      <c r="G17" s="6">
        <v>69</v>
      </c>
      <c r="H17" s="6">
        <v>335</v>
      </c>
      <c r="I17" s="6">
        <v>432</v>
      </c>
      <c r="J17" s="6">
        <v>418</v>
      </c>
      <c r="K17" s="6">
        <v>53</v>
      </c>
      <c r="L17" s="6">
        <v>60.24</v>
      </c>
      <c r="M17" s="7">
        <v>75</v>
      </c>
      <c r="N17" s="7">
        <v>75</v>
      </c>
    </row>
    <row r="18" spans="1:14" ht="15.75">
      <c r="A18" s="2"/>
      <c r="B18" s="5">
        <v>15</v>
      </c>
      <c r="C18" s="18"/>
      <c r="D18" s="6"/>
      <c r="E18" s="6">
        <v>143</v>
      </c>
      <c r="F18" s="6"/>
      <c r="G18" s="6">
        <v>69</v>
      </c>
      <c r="H18" s="6">
        <v>334</v>
      </c>
      <c r="I18" s="6">
        <v>427</v>
      </c>
      <c r="J18" s="6">
        <v>411</v>
      </c>
      <c r="K18" s="6">
        <v>51</v>
      </c>
      <c r="L18" s="6">
        <v>59.57</v>
      </c>
      <c r="M18" s="7">
        <v>75</v>
      </c>
      <c r="N18" s="7">
        <v>75</v>
      </c>
    </row>
    <row r="19" spans="1:14" ht="15.75">
      <c r="A19" s="2"/>
      <c r="B19" s="5">
        <v>16</v>
      </c>
      <c r="C19" s="18"/>
      <c r="D19" s="6"/>
      <c r="E19" s="6">
        <v>135</v>
      </c>
      <c r="F19" s="6"/>
      <c r="G19" s="6">
        <v>65</v>
      </c>
      <c r="H19" s="6">
        <v>350</v>
      </c>
      <c r="I19" s="6">
        <v>428</v>
      </c>
      <c r="J19" s="6">
        <v>379</v>
      </c>
      <c r="K19" s="6">
        <v>50</v>
      </c>
      <c r="L19" s="6">
        <v>59.34</v>
      </c>
      <c r="M19" s="7">
        <v>75</v>
      </c>
      <c r="N19" s="7">
        <v>75</v>
      </c>
    </row>
    <row r="20" spans="1:14" ht="15.75">
      <c r="A20" s="2"/>
      <c r="B20" s="5">
        <v>17</v>
      </c>
      <c r="C20" s="18"/>
      <c r="D20" s="6"/>
      <c r="E20" s="6">
        <v>123</v>
      </c>
      <c r="F20" s="6"/>
      <c r="G20" s="6">
        <v>62</v>
      </c>
      <c r="H20" s="6">
        <v>368</v>
      </c>
      <c r="I20" s="6">
        <v>432</v>
      </c>
      <c r="J20" s="6">
        <v>362</v>
      </c>
      <c r="K20" s="6">
        <v>49</v>
      </c>
      <c r="L20" s="6">
        <v>58.8</v>
      </c>
      <c r="M20" s="7">
        <v>75</v>
      </c>
      <c r="N20" s="7">
        <v>75</v>
      </c>
    </row>
    <row r="21" spans="1:14" ht="15.75">
      <c r="A21" s="2"/>
      <c r="B21" s="5">
        <v>18</v>
      </c>
      <c r="C21" s="18"/>
      <c r="D21" s="6"/>
      <c r="E21" s="6">
        <v>126</v>
      </c>
      <c r="F21" s="6"/>
      <c r="G21" s="6">
        <v>62</v>
      </c>
      <c r="H21" s="6">
        <v>374</v>
      </c>
      <c r="I21" s="6">
        <v>440</v>
      </c>
      <c r="J21" s="6">
        <v>369</v>
      </c>
      <c r="K21" s="6">
        <v>46</v>
      </c>
      <c r="L21" s="6">
        <v>59.27</v>
      </c>
      <c r="M21" s="7">
        <v>75</v>
      </c>
      <c r="N21" s="7">
        <v>75</v>
      </c>
    </row>
    <row r="22" spans="1:14" ht="15.75">
      <c r="A22" s="2"/>
      <c r="B22" s="5">
        <v>19</v>
      </c>
      <c r="C22" s="18"/>
      <c r="D22" s="6"/>
      <c r="E22" s="6">
        <v>135</v>
      </c>
      <c r="F22" s="6"/>
      <c r="G22" s="6">
        <v>62</v>
      </c>
      <c r="H22" s="6">
        <v>406</v>
      </c>
      <c r="I22" s="6">
        <v>455</v>
      </c>
      <c r="J22" s="6">
        <v>380</v>
      </c>
      <c r="K22" s="6">
        <v>43</v>
      </c>
      <c r="L22" s="6">
        <v>59.68</v>
      </c>
      <c r="M22" s="7">
        <v>75</v>
      </c>
      <c r="N22" s="7">
        <v>75</v>
      </c>
    </row>
    <row r="23" spans="1:14" ht="15.75">
      <c r="A23" s="2"/>
      <c r="B23" s="5">
        <v>20</v>
      </c>
      <c r="C23" s="18"/>
      <c r="D23" s="6"/>
      <c r="E23" s="6">
        <v>136</v>
      </c>
      <c r="F23" s="6"/>
      <c r="G23" s="6">
        <v>62</v>
      </c>
      <c r="H23" s="6">
        <v>431</v>
      </c>
      <c r="I23" s="6">
        <v>467</v>
      </c>
      <c r="J23" s="6">
        <v>387</v>
      </c>
      <c r="K23" s="6">
        <v>52</v>
      </c>
      <c r="L23" s="6">
        <v>59.34</v>
      </c>
      <c r="M23" s="7">
        <v>75</v>
      </c>
      <c r="N23" s="7">
        <v>75</v>
      </c>
    </row>
    <row r="24" spans="1:14" ht="15.75">
      <c r="A24" s="2"/>
      <c r="B24" s="5">
        <v>21</v>
      </c>
      <c r="C24" s="18"/>
      <c r="D24" s="6"/>
      <c r="E24" s="6">
        <v>130</v>
      </c>
      <c r="F24" s="6"/>
      <c r="G24" s="6">
        <v>62</v>
      </c>
      <c r="H24" s="6">
        <v>397</v>
      </c>
      <c r="I24" s="6">
        <v>513</v>
      </c>
      <c r="J24" s="6">
        <v>391</v>
      </c>
      <c r="K24" s="6">
        <v>60</v>
      </c>
      <c r="L24" s="6">
        <v>59.03</v>
      </c>
      <c r="M24" s="7">
        <v>75</v>
      </c>
      <c r="N24" s="7">
        <v>75</v>
      </c>
    </row>
    <row r="25" spans="1:14" ht="15.75">
      <c r="A25" s="2"/>
      <c r="B25" s="5">
        <v>22</v>
      </c>
      <c r="C25" s="18"/>
      <c r="D25" s="6"/>
      <c r="E25" s="6">
        <v>127</v>
      </c>
      <c r="F25" s="6"/>
      <c r="G25" s="6">
        <v>61</v>
      </c>
      <c r="H25" s="6">
        <v>377</v>
      </c>
      <c r="I25" s="6">
        <v>530</v>
      </c>
      <c r="J25" s="6">
        <v>375</v>
      </c>
      <c r="K25" s="6">
        <v>62</v>
      </c>
      <c r="L25" s="6">
        <v>62.13</v>
      </c>
      <c r="M25" s="7">
        <v>75</v>
      </c>
      <c r="N25" s="7">
        <v>75</v>
      </c>
    </row>
    <row r="26" spans="1:14" ht="15.75">
      <c r="A26" s="2"/>
      <c r="B26" s="5">
        <v>23</v>
      </c>
      <c r="C26" s="18"/>
      <c r="D26" s="6"/>
      <c r="E26" s="6">
        <v>144</v>
      </c>
      <c r="F26" s="6"/>
      <c r="G26" s="6">
        <v>60</v>
      </c>
      <c r="H26" s="6">
        <v>359</v>
      </c>
      <c r="I26" s="6">
        <v>528</v>
      </c>
      <c r="J26" s="6">
        <v>339</v>
      </c>
      <c r="K26" s="6">
        <v>60</v>
      </c>
      <c r="L26" s="6">
        <v>71.92</v>
      </c>
      <c r="M26" s="7">
        <v>75</v>
      </c>
      <c r="N26" s="7">
        <v>75</v>
      </c>
    </row>
    <row r="27" spans="1:14" ht="15.75">
      <c r="A27" s="2"/>
      <c r="B27" s="5">
        <v>24</v>
      </c>
      <c r="C27" s="18"/>
      <c r="D27" s="6">
        <v>8.8000000000000007</v>
      </c>
      <c r="E27" s="6">
        <v>234</v>
      </c>
      <c r="F27" s="6"/>
      <c r="G27" s="6">
        <v>83</v>
      </c>
      <c r="H27" s="6">
        <v>352</v>
      </c>
      <c r="I27" s="6">
        <v>523</v>
      </c>
      <c r="J27" s="6">
        <v>295</v>
      </c>
      <c r="K27" s="6">
        <v>57</v>
      </c>
      <c r="L27" s="6">
        <v>72.930000000000007</v>
      </c>
      <c r="M27" s="7">
        <v>75</v>
      </c>
      <c r="N27" s="7">
        <v>75</v>
      </c>
    </row>
    <row r="28" spans="1:14" ht="15.75">
      <c r="A28" s="2"/>
      <c r="B28" s="5">
        <v>25</v>
      </c>
      <c r="C28" s="18"/>
      <c r="D28" s="6">
        <v>132</v>
      </c>
      <c r="E28" s="6">
        <v>264</v>
      </c>
      <c r="F28" s="6"/>
      <c r="G28" s="6">
        <v>155</v>
      </c>
      <c r="H28" s="6">
        <v>357</v>
      </c>
      <c r="I28" s="6">
        <v>515</v>
      </c>
      <c r="J28" s="6">
        <v>281</v>
      </c>
      <c r="K28" s="6">
        <v>57</v>
      </c>
      <c r="L28" s="6">
        <v>80.83</v>
      </c>
      <c r="M28" s="7">
        <v>75</v>
      </c>
      <c r="N28" s="7">
        <v>75</v>
      </c>
    </row>
    <row r="29" spans="1:14" ht="15.75">
      <c r="A29" s="2"/>
      <c r="B29" s="5">
        <v>26</v>
      </c>
      <c r="C29" s="18"/>
      <c r="D29" s="6">
        <v>126</v>
      </c>
      <c r="E29" s="6">
        <v>292</v>
      </c>
      <c r="F29" s="6"/>
      <c r="G29" s="6">
        <v>192</v>
      </c>
      <c r="H29" s="6">
        <v>378</v>
      </c>
      <c r="I29" s="6">
        <v>515</v>
      </c>
      <c r="J29" s="6">
        <v>288</v>
      </c>
      <c r="K29" s="6">
        <v>63</v>
      </c>
      <c r="L29" s="6">
        <v>84.51</v>
      </c>
      <c r="M29" s="7">
        <v>75</v>
      </c>
      <c r="N29" s="7">
        <v>75</v>
      </c>
    </row>
    <row r="30" spans="1:14" ht="15.75">
      <c r="A30" s="2"/>
      <c r="B30" s="5">
        <v>27</v>
      </c>
      <c r="C30" s="18"/>
      <c r="D30" s="6">
        <v>112</v>
      </c>
      <c r="E30" s="6">
        <v>329</v>
      </c>
      <c r="F30" s="6"/>
      <c r="G30" s="6">
        <v>139</v>
      </c>
      <c r="H30" s="6">
        <v>373</v>
      </c>
      <c r="I30" s="6">
        <v>519</v>
      </c>
      <c r="J30" s="6">
        <v>295</v>
      </c>
      <c r="K30" s="6">
        <v>63</v>
      </c>
      <c r="L30" s="6">
        <v>78.739999999999995</v>
      </c>
      <c r="M30" s="7">
        <v>75</v>
      </c>
      <c r="N30" s="7">
        <v>75</v>
      </c>
    </row>
    <row r="31" spans="1:14" ht="15.75">
      <c r="A31" s="2"/>
      <c r="B31" s="5">
        <v>28</v>
      </c>
      <c r="C31" s="18"/>
      <c r="D31" s="6">
        <v>111</v>
      </c>
      <c r="E31" s="6">
        <v>397</v>
      </c>
      <c r="F31" s="6"/>
      <c r="G31" s="6">
        <v>102</v>
      </c>
      <c r="H31" s="6">
        <v>371</v>
      </c>
      <c r="I31" s="6">
        <v>522</v>
      </c>
      <c r="J31" s="6">
        <v>281</v>
      </c>
      <c r="K31" s="6">
        <v>62</v>
      </c>
      <c r="L31" s="6">
        <v>76.28</v>
      </c>
      <c r="M31" s="7">
        <v>75</v>
      </c>
      <c r="N31" s="7">
        <v>75</v>
      </c>
    </row>
    <row r="32" spans="1:14" ht="15.75">
      <c r="A32" s="2"/>
      <c r="B32" s="5">
        <v>29</v>
      </c>
      <c r="C32" s="18"/>
      <c r="D32" s="6">
        <v>114</v>
      </c>
      <c r="E32" s="6">
        <v>415</v>
      </c>
      <c r="F32" s="6"/>
      <c r="G32" s="6">
        <v>99</v>
      </c>
      <c r="H32" s="6">
        <v>370</v>
      </c>
      <c r="I32" s="6">
        <v>528</v>
      </c>
      <c r="J32" s="6">
        <v>245</v>
      </c>
      <c r="K32" s="6">
        <v>59</v>
      </c>
      <c r="L32" s="6">
        <v>83.66</v>
      </c>
      <c r="M32" s="7">
        <v>75</v>
      </c>
      <c r="N32" s="7">
        <v>75</v>
      </c>
    </row>
    <row r="33" spans="1:14" ht="15.75">
      <c r="A33" s="2"/>
      <c r="B33" s="5">
        <v>30</v>
      </c>
      <c r="C33" s="5"/>
      <c r="D33" s="8" t="s">
        <v>17</v>
      </c>
      <c r="E33" s="6">
        <v>404</v>
      </c>
      <c r="F33" s="6"/>
      <c r="G33" s="6">
        <v>94</v>
      </c>
      <c r="H33" s="6">
        <v>368</v>
      </c>
      <c r="I33" s="6">
        <v>530</v>
      </c>
      <c r="J33" s="6">
        <v>205</v>
      </c>
      <c r="K33" s="6">
        <v>56</v>
      </c>
      <c r="L33" s="6">
        <v>88.08</v>
      </c>
      <c r="M33" s="7">
        <v>75</v>
      </c>
      <c r="N33" s="7">
        <v>75</v>
      </c>
    </row>
    <row r="34" spans="1:14" ht="15.75">
      <c r="A34" s="2"/>
      <c r="B34" s="5">
        <v>31</v>
      </c>
      <c r="C34" s="5"/>
      <c r="D34" s="8" t="s">
        <v>17</v>
      </c>
      <c r="E34" s="6">
        <v>394</v>
      </c>
      <c r="F34" s="6"/>
      <c r="G34" s="6">
        <v>101</v>
      </c>
      <c r="H34" s="17" t="s">
        <v>17</v>
      </c>
      <c r="I34" s="7">
        <v>524</v>
      </c>
      <c r="J34" s="6">
        <v>168</v>
      </c>
      <c r="K34" s="17" t="s">
        <v>17</v>
      </c>
      <c r="L34" s="6">
        <v>85.92</v>
      </c>
      <c r="M34" s="17" t="s">
        <v>17</v>
      </c>
      <c r="N34" s="7">
        <v>75</v>
      </c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603.79999999999995</v>
      </c>
      <c r="E35" s="9">
        <f t="shared" si="0"/>
        <v>5799</v>
      </c>
      <c r="F35" s="9">
        <f t="shared" si="0"/>
        <v>3258</v>
      </c>
      <c r="G35" s="9">
        <f t="shared" si="0"/>
        <v>2115.02</v>
      </c>
      <c r="H35" s="9">
        <f t="shared" si="0"/>
        <v>9060</v>
      </c>
      <c r="I35" s="9">
        <f t="shared" si="0"/>
        <v>14348</v>
      </c>
      <c r="J35" s="9">
        <f t="shared" si="0"/>
        <v>12082</v>
      </c>
      <c r="K35" s="9">
        <f t="shared" si="0"/>
        <v>2159</v>
      </c>
      <c r="L35" s="9">
        <f t="shared" si="0"/>
        <v>1915.77</v>
      </c>
      <c r="M35" s="9">
        <f t="shared" si="0"/>
        <v>2352.29</v>
      </c>
      <c r="N35" s="9">
        <f t="shared" si="0"/>
        <v>2325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1197.6372999999999</v>
      </c>
      <c r="E36" s="10">
        <f t="shared" si="1"/>
        <v>11502.316500000001</v>
      </c>
      <c r="F36" s="10">
        <f t="shared" si="1"/>
        <v>6462.2430000000004</v>
      </c>
      <c r="G36" s="10">
        <f t="shared" si="1"/>
        <v>4195.1421700000001</v>
      </c>
      <c r="H36" s="10">
        <f t="shared" si="1"/>
        <v>17970.510000000002</v>
      </c>
      <c r="I36" s="10">
        <f t="shared" si="1"/>
        <v>28459.258000000002</v>
      </c>
      <c r="J36" s="10">
        <f t="shared" si="1"/>
        <v>23964.647000000001</v>
      </c>
      <c r="K36" s="10">
        <f t="shared" si="1"/>
        <v>4282.3765000000003</v>
      </c>
      <c r="L36" s="10">
        <f t="shared" si="1"/>
        <v>3799.929795</v>
      </c>
      <c r="M36" s="10">
        <f t="shared" si="1"/>
        <v>4665.7672149999999</v>
      </c>
      <c r="N36" s="10">
        <f t="shared" si="1"/>
        <v>4611.6374999999998</v>
      </c>
    </row>
    <row r="37" spans="1:14" ht="15.75">
      <c r="A37" s="2" t="s">
        <v>45</v>
      </c>
      <c r="B37" s="2"/>
      <c r="C37" s="2"/>
      <c r="D37" s="9"/>
      <c r="E37" s="9"/>
      <c r="F37" s="9"/>
      <c r="G37" s="9"/>
      <c r="H37" s="9"/>
      <c r="I37" s="9"/>
      <c r="J37" s="9" t="s">
        <v>20</v>
      </c>
      <c r="K37" s="9"/>
      <c r="L37" s="11">
        <f>COUNTA(D4:N34)-4</f>
        <v>295</v>
      </c>
      <c r="M37" s="9" t="s">
        <v>21</v>
      </c>
      <c r="N37" s="2"/>
    </row>
    <row r="38" spans="1:14" ht="16.5" thickBot="1">
      <c r="A38" s="12">
        <v>2000</v>
      </c>
      <c r="B38" s="12" t="s">
        <v>22</v>
      </c>
      <c r="C38" s="12"/>
      <c r="D38" s="12"/>
      <c r="E38" s="13">
        <f>SUM(D35:M35)</f>
        <v>53692.88</v>
      </c>
      <c r="F38" s="14" t="s">
        <v>18</v>
      </c>
      <c r="G38" s="14"/>
      <c r="H38" s="13">
        <f>E38*1.9835</f>
        <v>106499.82747999999</v>
      </c>
      <c r="I38" s="14" t="s">
        <v>23</v>
      </c>
      <c r="J38" s="12" t="s">
        <v>24</v>
      </c>
      <c r="K38" s="12"/>
      <c r="L38" s="15">
        <v>314</v>
      </c>
      <c r="M38" s="12" t="s">
        <v>21</v>
      </c>
      <c r="N38" s="12"/>
    </row>
    <row r="39" spans="1:14" ht="15.75">
      <c r="A39" s="1" t="s">
        <v>0</v>
      </c>
      <c r="B39" s="2"/>
      <c r="C39" s="2"/>
      <c r="D39" s="2"/>
      <c r="E39" s="16"/>
      <c r="F39" s="1"/>
      <c r="G39" s="1"/>
      <c r="H39" s="1"/>
      <c r="I39" s="16"/>
      <c r="J39" s="1"/>
      <c r="K39" s="2"/>
      <c r="L39" s="2"/>
      <c r="M39" s="2"/>
      <c r="N39" s="2"/>
    </row>
    <row r="40" spans="1:14">
      <c r="A40" t="s">
        <v>25</v>
      </c>
      <c r="G40" t="s">
        <v>2</v>
      </c>
      <c r="I40" t="s">
        <v>3</v>
      </c>
      <c r="K40" t="s">
        <v>4</v>
      </c>
    </row>
    <row r="41" spans="1:14" ht="16.5" thickBot="1">
      <c r="A41" s="3" t="s">
        <v>5</v>
      </c>
      <c r="B41" s="3" t="s">
        <v>6</v>
      </c>
      <c r="C41" s="4" t="s">
        <v>44</v>
      </c>
      <c r="D41" s="4" t="s">
        <v>43</v>
      </c>
      <c r="E41" s="4" t="s">
        <v>7</v>
      </c>
      <c r="F41" s="4" t="s">
        <v>8</v>
      </c>
      <c r="G41" s="4" t="s">
        <v>9</v>
      </c>
      <c r="H41" s="4" t="s">
        <v>10</v>
      </c>
      <c r="I41" s="4" t="s">
        <v>11</v>
      </c>
      <c r="J41" s="4" t="s">
        <v>12</v>
      </c>
      <c r="K41" s="4" t="s">
        <v>13</v>
      </c>
      <c r="L41" s="4" t="s">
        <v>14</v>
      </c>
      <c r="M41" s="4" t="s">
        <v>15</v>
      </c>
      <c r="N41" s="4" t="s">
        <v>16</v>
      </c>
    </row>
    <row r="42" spans="1:14" ht="16.5" thickTop="1">
      <c r="A42" s="1">
        <v>2001</v>
      </c>
      <c r="B42" s="5">
        <v>1</v>
      </c>
      <c r="C42" s="6">
        <v>75</v>
      </c>
      <c r="D42" s="6">
        <v>70</v>
      </c>
      <c r="E42" s="6"/>
      <c r="F42" s="6"/>
      <c r="G42" s="6"/>
      <c r="H42" s="6"/>
      <c r="I42" s="6">
        <v>320</v>
      </c>
      <c r="J42" s="6">
        <v>152</v>
      </c>
      <c r="K42" s="6">
        <v>225</v>
      </c>
      <c r="L42" s="22"/>
      <c r="M42" s="7"/>
      <c r="N42" s="7"/>
    </row>
    <row r="43" spans="1:14" ht="15.75">
      <c r="A43" s="2"/>
      <c r="B43" s="5">
        <v>2</v>
      </c>
      <c r="C43" s="6">
        <v>75</v>
      </c>
      <c r="D43" s="6">
        <v>71</v>
      </c>
      <c r="E43" s="6"/>
      <c r="F43" s="6"/>
      <c r="G43" s="6"/>
      <c r="H43" s="6"/>
      <c r="I43" s="6">
        <v>324</v>
      </c>
      <c r="J43" s="6">
        <v>209</v>
      </c>
      <c r="K43" s="6">
        <v>227</v>
      </c>
      <c r="L43" s="7"/>
      <c r="M43" s="7"/>
      <c r="N43" s="7"/>
    </row>
    <row r="44" spans="1:14" ht="15.75">
      <c r="A44" s="2"/>
      <c r="B44" s="5">
        <v>3</v>
      </c>
      <c r="C44" s="6">
        <v>75</v>
      </c>
      <c r="D44" s="6">
        <v>72</v>
      </c>
      <c r="E44" s="6"/>
      <c r="F44" s="6"/>
      <c r="G44" s="6"/>
      <c r="H44" s="6"/>
      <c r="I44" s="6">
        <v>328</v>
      </c>
      <c r="J44" s="6">
        <v>221</v>
      </c>
      <c r="K44" s="6">
        <v>226</v>
      </c>
      <c r="L44" s="7"/>
      <c r="M44" s="7"/>
      <c r="N44" s="7"/>
    </row>
    <row r="45" spans="1:14" ht="15.75">
      <c r="A45" s="2"/>
      <c r="B45" s="5">
        <v>4</v>
      </c>
      <c r="C45" s="6">
        <v>75</v>
      </c>
      <c r="D45" s="6">
        <v>72</v>
      </c>
      <c r="E45" s="6"/>
      <c r="F45" s="6"/>
      <c r="G45" s="6"/>
      <c r="H45" s="6"/>
      <c r="I45" s="6">
        <v>333</v>
      </c>
      <c r="J45" s="6">
        <v>232</v>
      </c>
      <c r="K45" s="6">
        <v>226</v>
      </c>
      <c r="L45" s="7"/>
      <c r="M45" s="7"/>
      <c r="N45" s="7"/>
    </row>
    <row r="46" spans="1:14" ht="15.75">
      <c r="A46" s="2"/>
      <c r="B46" s="5">
        <v>5</v>
      </c>
      <c r="C46" s="6">
        <v>75</v>
      </c>
      <c r="D46" s="6">
        <v>72</v>
      </c>
      <c r="E46" s="6"/>
      <c r="F46" s="6"/>
      <c r="G46" s="6"/>
      <c r="H46" s="6"/>
      <c r="I46" s="6">
        <v>337</v>
      </c>
      <c r="J46" s="6">
        <v>244</v>
      </c>
      <c r="K46" s="6">
        <v>226</v>
      </c>
      <c r="L46" s="7"/>
      <c r="M46" s="7"/>
      <c r="N46" s="7"/>
    </row>
    <row r="47" spans="1:14" ht="15.75">
      <c r="A47" s="2"/>
      <c r="B47" s="5">
        <v>6</v>
      </c>
      <c r="C47" s="6">
        <v>75</v>
      </c>
      <c r="D47" s="6">
        <v>27</v>
      </c>
      <c r="E47" s="6"/>
      <c r="F47" s="6"/>
      <c r="G47" s="6"/>
      <c r="H47" s="6"/>
      <c r="I47" s="6">
        <v>299</v>
      </c>
      <c r="J47" s="6">
        <v>300</v>
      </c>
      <c r="K47" s="6">
        <v>195</v>
      </c>
      <c r="L47" s="7"/>
      <c r="M47" s="7"/>
      <c r="N47" s="7"/>
    </row>
    <row r="48" spans="1:14" ht="15.75">
      <c r="A48" s="2"/>
      <c r="B48" s="5">
        <v>7</v>
      </c>
      <c r="C48" s="6">
        <v>75</v>
      </c>
      <c r="D48" s="6"/>
      <c r="E48" s="6"/>
      <c r="F48" s="6"/>
      <c r="G48" s="6"/>
      <c r="H48" s="6"/>
      <c r="I48" s="6">
        <v>269</v>
      </c>
      <c r="J48" s="6">
        <v>325</v>
      </c>
      <c r="K48" s="6">
        <v>181</v>
      </c>
      <c r="L48" s="7"/>
      <c r="M48" s="7"/>
      <c r="N48" s="7"/>
    </row>
    <row r="49" spans="1:14" ht="15.75">
      <c r="A49" s="2"/>
      <c r="B49" s="5">
        <v>8</v>
      </c>
      <c r="C49" s="6">
        <v>75</v>
      </c>
      <c r="D49" s="6"/>
      <c r="E49" s="6"/>
      <c r="F49" s="6"/>
      <c r="G49" s="6"/>
      <c r="H49" s="6"/>
      <c r="I49" s="6">
        <v>267</v>
      </c>
      <c r="J49" s="6">
        <v>338</v>
      </c>
      <c r="K49" s="6">
        <v>180</v>
      </c>
      <c r="L49" s="7"/>
      <c r="M49" s="7"/>
      <c r="N49" s="7"/>
    </row>
    <row r="50" spans="1:14" ht="15.75">
      <c r="A50" s="2"/>
      <c r="B50" s="5">
        <v>9</v>
      </c>
      <c r="C50" s="6">
        <v>75</v>
      </c>
      <c r="D50" s="6"/>
      <c r="E50" s="6"/>
      <c r="F50" s="6"/>
      <c r="G50" s="6"/>
      <c r="H50" s="6"/>
      <c r="I50" s="6">
        <v>268</v>
      </c>
      <c r="J50" s="6">
        <v>313</v>
      </c>
      <c r="K50" s="6">
        <v>164</v>
      </c>
      <c r="L50" s="7"/>
      <c r="M50" s="7"/>
      <c r="N50" s="7"/>
    </row>
    <row r="51" spans="1:14" ht="15.75">
      <c r="A51" s="2"/>
      <c r="B51" s="5">
        <v>10</v>
      </c>
      <c r="C51" s="6">
        <v>76</v>
      </c>
      <c r="D51" s="6"/>
      <c r="E51" s="6"/>
      <c r="F51" s="6"/>
      <c r="G51" s="6"/>
      <c r="H51" s="6"/>
      <c r="I51" s="6">
        <v>294</v>
      </c>
      <c r="J51" s="6">
        <v>276</v>
      </c>
      <c r="K51" s="6">
        <v>107</v>
      </c>
      <c r="L51" s="7"/>
      <c r="M51" s="7"/>
      <c r="N51" s="7"/>
    </row>
    <row r="52" spans="1:14" ht="15.75">
      <c r="A52" s="2"/>
      <c r="B52" s="5">
        <v>11</v>
      </c>
      <c r="C52" s="6">
        <v>76</v>
      </c>
      <c r="D52" s="6"/>
      <c r="E52" s="6"/>
      <c r="F52" s="6"/>
      <c r="G52" s="6"/>
      <c r="H52" s="6"/>
      <c r="I52" s="6">
        <v>310</v>
      </c>
      <c r="J52" s="6">
        <v>264</v>
      </c>
      <c r="K52" s="6">
        <v>111</v>
      </c>
      <c r="L52" s="7"/>
      <c r="M52" s="7"/>
      <c r="N52" s="7"/>
    </row>
    <row r="53" spans="1:14" ht="15.75">
      <c r="A53" s="2"/>
      <c r="B53" s="5">
        <v>12</v>
      </c>
      <c r="C53" s="6">
        <v>77</v>
      </c>
      <c r="D53" s="6"/>
      <c r="E53" s="6"/>
      <c r="F53" s="6"/>
      <c r="G53" s="6"/>
      <c r="H53" s="6"/>
      <c r="I53" s="6">
        <v>309</v>
      </c>
      <c r="J53" s="6">
        <v>266</v>
      </c>
      <c r="K53" s="6">
        <v>117</v>
      </c>
      <c r="L53" s="7"/>
      <c r="M53" s="7"/>
      <c r="N53" s="7"/>
    </row>
    <row r="54" spans="1:14" ht="15.75">
      <c r="A54" s="2"/>
      <c r="B54" s="5">
        <v>13</v>
      </c>
      <c r="C54" s="6">
        <v>78</v>
      </c>
      <c r="D54" s="6"/>
      <c r="E54" s="6"/>
      <c r="F54" s="6"/>
      <c r="G54" s="6"/>
      <c r="H54" s="6"/>
      <c r="I54" s="6">
        <v>309</v>
      </c>
      <c r="J54" s="6">
        <v>267</v>
      </c>
      <c r="K54" s="6">
        <v>128</v>
      </c>
      <c r="L54" s="7"/>
      <c r="M54" s="7"/>
      <c r="N54" s="7"/>
    </row>
    <row r="55" spans="1:14" ht="15.75">
      <c r="A55" s="2"/>
      <c r="B55" s="5">
        <v>14</v>
      </c>
      <c r="C55" s="6">
        <v>81</v>
      </c>
      <c r="D55" s="6"/>
      <c r="E55" s="6"/>
      <c r="F55" s="6"/>
      <c r="G55" s="6"/>
      <c r="H55" s="6">
        <v>18</v>
      </c>
      <c r="I55" s="6">
        <v>308</v>
      </c>
      <c r="J55" s="6">
        <v>269</v>
      </c>
      <c r="K55" s="6">
        <v>156</v>
      </c>
      <c r="L55" s="7"/>
      <c r="M55" s="7"/>
      <c r="N55" s="7"/>
    </row>
    <row r="56" spans="1:14" ht="15.75">
      <c r="A56" s="2"/>
      <c r="B56" s="5">
        <v>15</v>
      </c>
      <c r="C56" s="6">
        <v>81</v>
      </c>
      <c r="D56" s="6"/>
      <c r="E56" s="6"/>
      <c r="F56" s="6"/>
      <c r="G56" s="6"/>
      <c r="H56" s="6">
        <v>41</v>
      </c>
      <c r="I56" s="6">
        <v>304</v>
      </c>
      <c r="J56" s="6">
        <v>269</v>
      </c>
      <c r="K56" s="6">
        <v>127</v>
      </c>
      <c r="L56" s="7"/>
      <c r="M56" s="7"/>
      <c r="N56" s="7"/>
    </row>
    <row r="57" spans="1:14" ht="15.75">
      <c r="A57" s="2"/>
      <c r="B57" s="5">
        <v>16</v>
      </c>
      <c r="C57" s="6">
        <v>84</v>
      </c>
      <c r="D57" s="6"/>
      <c r="E57" s="6"/>
      <c r="F57" s="6"/>
      <c r="G57" s="6"/>
      <c r="H57" s="6">
        <v>42</v>
      </c>
      <c r="I57" s="6">
        <v>302</v>
      </c>
      <c r="J57" s="6">
        <v>243</v>
      </c>
      <c r="K57" s="6">
        <v>154</v>
      </c>
      <c r="L57" s="7"/>
      <c r="M57" s="7"/>
      <c r="N57" s="7"/>
    </row>
    <row r="58" spans="1:14" ht="15.75">
      <c r="A58" s="2"/>
      <c r="B58" s="5">
        <v>17</v>
      </c>
      <c r="C58" s="6">
        <v>78</v>
      </c>
      <c r="D58" s="6"/>
      <c r="E58" s="6"/>
      <c r="F58" s="6"/>
      <c r="G58" s="6"/>
      <c r="H58" s="6">
        <v>43</v>
      </c>
      <c r="I58" s="6">
        <v>299</v>
      </c>
      <c r="J58" s="6">
        <v>231</v>
      </c>
      <c r="K58" s="6">
        <v>199</v>
      </c>
      <c r="L58" s="7"/>
      <c r="M58" s="7"/>
      <c r="N58" s="7"/>
    </row>
    <row r="59" spans="1:14" ht="15.75">
      <c r="A59" s="2"/>
      <c r="B59" s="5">
        <v>18</v>
      </c>
      <c r="C59" s="6">
        <v>75</v>
      </c>
      <c r="D59" s="6"/>
      <c r="E59" s="6"/>
      <c r="F59" s="6"/>
      <c r="G59" s="6"/>
      <c r="H59" s="6">
        <v>72</v>
      </c>
      <c r="I59" s="6">
        <v>283</v>
      </c>
      <c r="J59" s="6">
        <v>236</v>
      </c>
      <c r="K59" s="6">
        <v>196</v>
      </c>
      <c r="L59" s="7"/>
      <c r="M59" s="7"/>
      <c r="N59" s="7"/>
    </row>
    <row r="60" spans="1:14" ht="15.75">
      <c r="A60" s="2"/>
      <c r="B60" s="5">
        <v>19</v>
      </c>
      <c r="C60" s="6">
        <v>75</v>
      </c>
      <c r="D60" s="6"/>
      <c r="E60" s="6"/>
      <c r="F60" s="6"/>
      <c r="G60" s="6"/>
      <c r="H60" s="6">
        <v>85</v>
      </c>
      <c r="I60" s="6">
        <v>304</v>
      </c>
      <c r="J60" s="6">
        <v>244</v>
      </c>
      <c r="K60" s="6">
        <v>168</v>
      </c>
      <c r="L60" s="7"/>
      <c r="M60" s="7"/>
      <c r="N60" s="7"/>
    </row>
    <row r="61" spans="1:14" ht="15.75">
      <c r="A61" s="2"/>
      <c r="B61" s="5">
        <v>20</v>
      </c>
      <c r="C61" s="6">
        <v>75</v>
      </c>
      <c r="D61" s="6"/>
      <c r="E61" s="6"/>
      <c r="F61" s="6"/>
      <c r="G61" s="6"/>
      <c r="H61" s="6">
        <v>97</v>
      </c>
      <c r="I61" s="6">
        <v>284</v>
      </c>
      <c r="J61" s="6">
        <v>253</v>
      </c>
      <c r="K61" s="6">
        <v>146</v>
      </c>
      <c r="L61" s="7"/>
      <c r="M61" s="7"/>
      <c r="N61" s="7"/>
    </row>
    <row r="62" spans="1:14" ht="15.75">
      <c r="A62" s="2"/>
      <c r="B62" s="5">
        <v>21</v>
      </c>
      <c r="C62" s="6">
        <v>75</v>
      </c>
      <c r="D62" s="6"/>
      <c r="E62" s="6"/>
      <c r="F62" s="6"/>
      <c r="G62" s="6"/>
      <c r="H62" s="6">
        <v>166</v>
      </c>
      <c r="I62" s="6">
        <v>209</v>
      </c>
      <c r="J62" s="6">
        <v>251</v>
      </c>
      <c r="K62" s="6">
        <v>126</v>
      </c>
      <c r="L62" s="7"/>
      <c r="M62" s="7"/>
      <c r="N62" s="7"/>
    </row>
    <row r="63" spans="1:14" ht="15.75">
      <c r="A63" s="2"/>
      <c r="B63" s="5">
        <v>22</v>
      </c>
      <c r="C63" s="6">
        <v>75</v>
      </c>
      <c r="D63" s="6"/>
      <c r="E63" s="6"/>
      <c r="F63" s="6"/>
      <c r="G63" s="6"/>
      <c r="H63" s="6">
        <v>191</v>
      </c>
      <c r="I63" s="6">
        <v>176</v>
      </c>
      <c r="J63" s="6">
        <v>252</v>
      </c>
      <c r="K63" s="6">
        <v>113</v>
      </c>
      <c r="L63" s="7"/>
      <c r="M63" s="7"/>
      <c r="N63" s="7"/>
    </row>
    <row r="64" spans="1:14" ht="15.75">
      <c r="A64" s="2"/>
      <c r="B64" s="5">
        <v>23</v>
      </c>
      <c r="C64" s="6">
        <v>75</v>
      </c>
      <c r="D64" s="6"/>
      <c r="E64" s="6"/>
      <c r="F64" s="6"/>
      <c r="G64" s="6"/>
      <c r="H64" s="6">
        <v>186</v>
      </c>
      <c r="I64" s="6">
        <v>203</v>
      </c>
      <c r="J64" s="6">
        <v>236</v>
      </c>
      <c r="K64" s="6">
        <v>104</v>
      </c>
      <c r="L64" s="7"/>
      <c r="M64" s="7"/>
      <c r="N64" s="7"/>
    </row>
    <row r="65" spans="1:14" ht="15.75">
      <c r="A65" s="2"/>
      <c r="B65" s="5">
        <v>24</v>
      </c>
      <c r="C65" s="6">
        <v>75</v>
      </c>
      <c r="D65" s="6"/>
      <c r="E65" s="6"/>
      <c r="F65" s="6"/>
      <c r="G65" s="6"/>
      <c r="H65" s="6">
        <v>182</v>
      </c>
      <c r="I65" s="6">
        <v>267</v>
      </c>
      <c r="J65" s="6">
        <v>233</v>
      </c>
      <c r="K65" s="6">
        <v>98</v>
      </c>
      <c r="L65" s="7"/>
      <c r="M65" s="7"/>
      <c r="N65" s="7"/>
    </row>
    <row r="66" spans="1:14" ht="15.75">
      <c r="A66" s="2"/>
      <c r="B66" s="5">
        <v>25</v>
      </c>
      <c r="C66" s="6">
        <v>75</v>
      </c>
      <c r="D66" s="6"/>
      <c r="E66" s="6"/>
      <c r="F66" s="6"/>
      <c r="G66" s="6"/>
      <c r="H66" s="6">
        <v>203</v>
      </c>
      <c r="I66" s="6">
        <v>316</v>
      </c>
      <c r="J66" s="6">
        <v>239</v>
      </c>
      <c r="K66" s="6">
        <v>97</v>
      </c>
      <c r="L66" s="7"/>
      <c r="M66" s="7"/>
      <c r="N66" s="7"/>
    </row>
    <row r="67" spans="1:14" ht="15.75">
      <c r="A67" s="2"/>
      <c r="B67" s="5">
        <v>26</v>
      </c>
      <c r="C67" s="6">
        <v>72</v>
      </c>
      <c r="D67" s="6"/>
      <c r="E67" s="6"/>
      <c r="F67" s="6"/>
      <c r="G67" s="6"/>
      <c r="H67" s="6">
        <v>243</v>
      </c>
      <c r="I67" s="6">
        <v>312</v>
      </c>
      <c r="J67" s="6">
        <v>235</v>
      </c>
      <c r="K67" s="6">
        <v>96</v>
      </c>
      <c r="L67" s="7"/>
      <c r="M67" s="7"/>
      <c r="N67" s="7"/>
    </row>
    <row r="68" spans="1:14" ht="15.75">
      <c r="A68" s="2"/>
      <c r="B68" s="5">
        <v>27</v>
      </c>
      <c r="C68" s="6">
        <v>72</v>
      </c>
      <c r="D68" s="6"/>
      <c r="E68" s="6"/>
      <c r="F68" s="6"/>
      <c r="G68" s="6"/>
      <c r="H68" s="6">
        <v>286</v>
      </c>
      <c r="I68" s="6">
        <v>224</v>
      </c>
      <c r="J68" s="6">
        <v>215</v>
      </c>
      <c r="K68" s="6">
        <v>95</v>
      </c>
      <c r="L68" s="7"/>
      <c r="M68" s="7"/>
      <c r="N68" s="7"/>
    </row>
    <row r="69" spans="1:14" ht="15.75">
      <c r="A69" s="2"/>
      <c r="B69" s="5">
        <v>28</v>
      </c>
      <c r="C69" s="6">
        <v>72</v>
      </c>
      <c r="D69" s="6"/>
      <c r="E69" s="6"/>
      <c r="F69" s="6"/>
      <c r="G69" s="6"/>
      <c r="H69" s="6">
        <v>317</v>
      </c>
      <c r="I69" s="6">
        <v>76</v>
      </c>
      <c r="J69" s="6">
        <v>188</v>
      </c>
      <c r="K69" s="6">
        <v>92</v>
      </c>
      <c r="L69" s="7"/>
      <c r="M69" s="7"/>
      <c r="N69" s="7"/>
    </row>
    <row r="70" spans="1:14" ht="15.75">
      <c r="A70" s="2"/>
      <c r="B70" s="5">
        <v>29</v>
      </c>
      <c r="C70" s="6">
        <v>72</v>
      </c>
      <c r="D70" s="8" t="s">
        <v>17</v>
      </c>
      <c r="E70" s="6"/>
      <c r="F70" s="6"/>
      <c r="G70" s="6"/>
      <c r="H70" s="6">
        <v>320</v>
      </c>
      <c r="I70" s="6">
        <v>70</v>
      </c>
      <c r="J70" s="6">
        <v>153</v>
      </c>
      <c r="K70" s="6">
        <v>89</v>
      </c>
      <c r="L70" s="7"/>
      <c r="M70" s="7"/>
      <c r="N70" s="7"/>
    </row>
    <row r="71" spans="1:14" ht="15.75">
      <c r="A71" s="2"/>
      <c r="B71" s="5">
        <v>30</v>
      </c>
      <c r="C71" s="7">
        <v>71</v>
      </c>
      <c r="D71" s="8" t="s">
        <v>17</v>
      </c>
      <c r="E71" s="6"/>
      <c r="F71" s="6"/>
      <c r="G71" s="6"/>
      <c r="H71" s="6">
        <v>319</v>
      </c>
      <c r="I71" s="6">
        <v>68</v>
      </c>
      <c r="J71" s="6">
        <v>171</v>
      </c>
      <c r="K71" s="6">
        <v>86</v>
      </c>
      <c r="L71" s="7"/>
      <c r="M71" s="7"/>
      <c r="N71" s="7"/>
    </row>
    <row r="72" spans="1:14" ht="15.75">
      <c r="A72" s="2"/>
      <c r="B72" s="5">
        <v>31</v>
      </c>
      <c r="C72" s="7">
        <v>71</v>
      </c>
      <c r="D72" s="8" t="s">
        <v>17</v>
      </c>
      <c r="E72" s="7"/>
      <c r="F72" s="8" t="s">
        <v>17</v>
      </c>
      <c r="G72" s="7"/>
      <c r="H72" s="8" t="s">
        <v>17</v>
      </c>
      <c r="I72" s="6">
        <v>94</v>
      </c>
      <c r="J72" s="7">
        <v>210</v>
      </c>
      <c r="K72" s="17" t="s">
        <v>17</v>
      </c>
      <c r="L72" s="5"/>
      <c r="M72" s="5"/>
      <c r="N72" s="5"/>
    </row>
    <row r="73" spans="1:14" ht="15.75">
      <c r="A73" s="2" t="s">
        <v>18</v>
      </c>
      <c r="B73" s="2"/>
      <c r="C73" s="9">
        <f t="shared" ref="C73:N73" si="2">SUM(C42:C72)</f>
        <v>2336</v>
      </c>
      <c r="D73" s="9">
        <f t="shared" si="2"/>
        <v>384</v>
      </c>
      <c r="E73" s="9">
        <f t="shared" si="2"/>
        <v>0</v>
      </c>
      <c r="F73" s="9">
        <f t="shared" si="2"/>
        <v>0</v>
      </c>
      <c r="G73" s="9">
        <f t="shared" si="2"/>
        <v>0</v>
      </c>
      <c r="H73" s="9">
        <f t="shared" si="2"/>
        <v>2811</v>
      </c>
      <c r="I73" s="9">
        <f t="shared" si="2"/>
        <v>8066</v>
      </c>
      <c r="J73" s="9">
        <f t="shared" si="2"/>
        <v>7535</v>
      </c>
      <c r="K73" s="9">
        <f t="shared" si="2"/>
        <v>4455</v>
      </c>
      <c r="L73" s="9">
        <f t="shared" si="2"/>
        <v>0</v>
      </c>
      <c r="M73" s="9">
        <f t="shared" si="2"/>
        <v>0</v>
      </c>
      <c r="N73" s="9">
        <f t="shared" si="2"/>
        <v>0</v>
      </c>
    </row>
    <row r="74" spans="1:14" ht="15.75">
      <c r="A74" s="2" t="s">
        <v>19</v>
      </c>
      <c r="B74" s="2"/>
      <c r="C74" s="10">
        <f t="shared" ref="C74:N74" si="3">C73*1.9835</f>
        <v>4633.4560000000001</v>
      </c>
      <c r="D74" s="10">
        <f t="shared" si="3"/>
        <v>761.66399999999999</v>
      </c>
      <c r="E74" s="10">
        <f t="shared" si="3"/>
        <v>0</v>
      </c>
      <c r="F74" s="10">
        <f t="shared" si="3"/>
        <v>0</v>
      </c>
      <c r="G74" s="10">
        <f t="shared" si="3"/>
        <v>0</v>
      </c>
      <c r="H74" s="10">
        <f t="shared" si="3"/>
        <v>5575.6185000000005</v>
      </c>
      <c r="I74" s="10">
        <f t="shared" si="3"/>
        <v>15998.911</v>
      </c>
      <c r="J74" s="10">
        <f t="shared" si="3"/>
        <v>14945.672500000001</v>
      </c>
      <c r="K74" s="10">
        <f t="shared" si="3"/>
        <v>8836.4925000000003</v>
      </c>
      <c r="L74" s="10">
        <f t="shared" si="3"/>
        <v>0</v>
      </c>
      <c r="M74" s="10">
        <f t="shared" si="3"/>
        <v>0</v>
      </c>
      <c r="N74" s="10">
        <f t="shared" si="3"/>
        <v>0</v>
      </c>
    </row>
    <row r="75" spans="1:14" ht="15.75">
      <c r="A75" s="2"/>
      <c r="B75" s="2"/>
      <c r="C75" s="9"/>
      <c r="D75" s="9"/>
      <c r="E75" s="9"/>
      <c r="F75" s="9"/>
      <c r="G75" s="9"/>
      <c r="H75" s="9"/>
      <c r="I75" s="9" t="s">
        <v>20</v>
      </c>
      <c r="J75" s="9"/>
      <c r="K75" s="11">
        <v>109</v>
      </c>
      <c r="L75" s="9" t="s">
        <v>21</v>
      </c>
      <c r="N75" s="2"/>
    </row>
    <row r="76" spans="1:14" ht="16.5" thickBot="1">
      <c r="A76" s="12">
        <v>2001</v>
      </c>
      <c r="B76" s="12" t="s">
        <v>22</v>
      </c>
      <c r="C76" s="12"/>
      <c r="D76" s="13">
        <f>SUM(E73:L73)</f>
        <v>22867</v>
      </c>
      <c r="E76" s="14" t="s">
        <v>18</v>
      </c>
      <c r="F76" s="14"/>
      <c r="G76" s="13">
        <f>D76*1.9835</f>
        <v>45356.694499999998</v>
      </c>
      <c r="H76" s="14" t="s">
        <v>23</v>
      </c>
      <c r="I76" s="12" t="s">
        <v>24</v>
      </c>
      <c r="J76" s="12"/>
      <c r="K76" s="15">
        <v>109</v>
      </c>
      <c r="L76" s="12" t="s">
        <v>21</v>
      </c>
      <c r="M76" s="23"/>
      <c r="N76" s="12"/>
    </row>
    <row r="77" spans="1:14" ht="15.75">
      <c r="A77" s="1" t="s">
        <v>0</v>
      </c>
      <c r="B77" s="2"/>
      <c r="C77" s="2"/>
      <c r="D77" s="2"/>
      <c r="E77" s="16"/>
      <c r="F77" s="1"/>
      <c r="G77" s="1"/>
      <c r="H77" s="1"/>
      <c r="I77" s="16"/>
      <c r="J77" s="1"/>
      <c r="K77" s="2"/>
      <c r="L77" s="2"/>
      <c r="M77" s="2"/>
      <c r="N77" s="2"/>
    </row>
    <row r="78" spans="1:14">
      <c r="A78" t="s">
        <v>25</v>
      </c>
      <c r="G78" t="s">
        <v>2</v>
      </c>
      <c r="I78" t="s">
        <v>46</v>
      </c>
    </row>
    <row r="79" spans="1:14" ht="16.5" thickBot="1">
      <c r="A79" s="3" t="s">
        <v>5</v>
      </c>
      <c r="B79" s="3" t="s">
        <v>6</v>
      </c>
      <c r="C79" s="4" t="s">
        <v>44</v>
      </c>
      <c r="D79" s="4" t="s">
        <v>43</v>
      </c>
      <c r="E79" s="4" t="s">
        <v>7</v>
      </c>
      <c r="F79" s="4" t="s">
        <v>8</v>
      </c>
      <c r="G79" s="4" t="s">
        <v>9</v>
      </c>
      <c r="H79" s="4" t="s">
        <v>10</v>
      </c>
      <c r="I79" s="4" t="s">
        <v>11</v>
      </c>
      <c r="J79" s="4" t="s">
        <v>12</v>
      </c>
      <c r="K79" s="4" t="s">
        <v>13</v>
      </c>
      <c r="L79" s="4" t="s">
        <v>14</v>
      </c>
      <c r="M79" s="4" t="s">
        <v>15</v>
      </c>
      <c r="N79" s="4" t="s">
        <v>16</v>
      </c>
    </row>
    <row r="80" spans="1:14" ht="16.5" thickTop="1">
      <c r="A80" s="1">
        <v>2002</v>
      </c>
      <c r="B80" s="5">
        <v>1</v>
      </c>
      <c r="C80" s="18"/>
      <c r="D80" s="6"/>
      <c r="E80" s="6"/>
      <c r="F80" s="6"/>
      <c r="G80" s="6">
        <v>84.85</v>
      </c>
      <c r="H80" s="6">
        <v>87.59</v>
      </c>
      <c r="I80" s="6">
        <v>314.95</v>
      </c>
      <c r="J80" s="6">
        <v>403.31</v>
      </c>
      <c r="K80" s="6">
        <v>74.75</v>
      </c>
      <c r="L80" s="6">
        <v>35.58</v>
      </c>
      <c r="M80" s="6">
        <v>96</v>
      </c>
      <c r="N80" s="7">
        <v>75.569999999999993</v>
      </c>
    </row>
    <row r="81" spans="1:14" ht="15.75">
      <c r="A81" s="2"/>
      <c r="B81" s="5">
        <v>2</v>
      </c>
      <c r="C81" s="18"/>
      <c r="D81" s="6"/>
      <c r="E81" s="6"/>
      <c r="F81" s="6"/>
      <c r="G81" s="6">
        <v>83.97</v>
      </c>
      <c r="H81" s="6">
        <v>83.89</v>
      </c>
      <c r="I81" s="6">
        <v>316.08</v>
      </c>
      <c r="J81" s="6">
        <v>384.23</v>
      </c>
      <c r="K81" s="6">
        <v>73.760000000000005</v>
      </c>
      <c r="L81" s="6">
        <v>40.67</v>
      </c>
      <c r="M81" s="6">
        <v>81</v>
      </c>
      <c r="N81" s="7">
        <v>75.88</v>
      </c>
    </row>
    <row r="82" spans="1:14" ht="15.75">
      <c r="A82" s="2"/>
      <c r="B82" s="5">
        <v>3</v>
      </c>
      <c r="C82" s="18"/>
      <c r="D82" s="6"/>
      <c r="E82" s="6"/>
      <c r="F82" s="6"/>
      <c r="G82" s="6">
        <v>84.5</v>
      </c>
      <c r="H82" s="6">
        <v>60.63</v>
      </c>
      <c r="I82" s="6">
        <v>318.08</v>
      </c>
      <c r="J82" s="6">
        <v>386.77</v>
      </c>
      <c r="K82" s="6">
        <v>72.72</v>
      </c>
      <c r="L82" s="6">
        <v>65.150000000000006</v>
      </c>
      <c r="M82" s="6">
        <v>81</v>
      </c>
      <c r="N82" s="7">
        <v>75.63</v>
      </c>
    </row>
    <row r="83" spans="1:14" ht="15.75">
      <c r="A83" s="2"/>
      <c r="B83" s="5">
        <v>4</v>
      </c>
      <c r="C83" s="18"/>
      <c r="D83" s="6"/>
      <c r="E83" s="6"/>
      <c r="F83" s="6"/>
      <c r="G83" s="6">
        <v>81.34</v>
      </c>
      <c r="H83" s="6">
        <v>42.65</v>
      </c>
      <c r="I83" s="6">
        <v>318.77999999999997</v>
      </c>
      <c r="J83" s="6">
        <v>387.94</v>
      </c>
      <c r="K83" s="6">
        <v>71.62</v>
      </c>
      <c r="L83" s="6">
        <v>101.47</v>
      </c>
      <c r="M83" s="6">
        <v>81</v>
      </c>
      <c r="N83" s="7">
        <v>74.709999999999994</v>
      </c>
    </row>
    <row r="84" spans="1:14" ht="15.75">
      <c r="A84" s="2"/>
      <c r="B84" s="5">
        <v>5</v>
      </c>
      <c r="C84" s="18"/>
      <c r="D84" s="6"/>
      <c r="E84" s="6"/>
      <c r="F84" s="6"/>
      <c r="G84" s="6">
        <v>80.290000000000006</v>
      </c>
      <c r="H84" s="6">
        <v>43.3</v>
      </c>
      <c r="I84" s="6">
        <v>297.35000000000002</v>
      </c>
      <c r="J84" s="6">
        <v>392.89</v>
      </c>
      <c r="K84" s="6">
        <v>70.95</v>
      </c>
      <c r="L84" s="6">
        <v>94.59</v>
      </c>
      <c r="M84" s="6">
        <v>81</v>
      </c>
      <c r="N84" s="7">
        <v>75.709999999999994</v>
      </c>
    </row>
    <row r="85" spans="1:14" ht="15.75">
      <c r="A85" s="2"/>
      <c r="B85" s="5">
        <v>6</v>
      </c>
      <c r="C85" s="18"/>
      <c r="D85" s="6"/>
      <c r="E85" s="6"/>
      <c r="F85" s="6"/>
      <c r="G85" s="6">
        <v>167.31</v>
      </c>
      <c r="H85" s="6">
        <v>40.479999999999997</v>
      </c>
      <c r="I85" s="6">
        <v>301.75</v>
      </c>
      <c r="J85" s="6">
        <v>386.05</v>
      </c>
      <c r="K85" s="6">
        <v>70.25</v>
      </c>
      <c r="L85" s="6">
        <v>78.040000000000006</v>
      </c>
      <c r="M85" s="6">
        <v>80.73</v>
      </c>
      <c r="N85" s="7">
        <v>79.099999999999994</v>
      </c>
    </row>
    <row r="86" spans="1:14" ht="15.75">
      <c r="A86" s="2"/>
      <c r="B86" s="5">
        <v>7</v>
      </c>
      <c r="C86" s="18"/>
      <c r="D86" s="6"/>
      <c r="E86" s="6"/>
      <c r="F86" s="6"/>
      <c r="G86" s="6">
        <v>119.58</v>
      </c>
      <c r="H86" s="6">
        <v>42.43</v>
      </c>
      <c r="I86" s="6">
        <v>310.27</v>
      </c>
      <c r="J86" s="6">
        <v>361.86</v>
      </c>
      <c r="K86" s="6">
        <v>69.69</v>
      </c>
      <c r="L86" s="6">
        <v>74.599999999999994</v>
      </c>
      <c r="M86" s="6">
        <v>80.77</v>
      </c>
      <c r="N86" s="7">
        <v>87.96</v>
      </c>
    </row>
    <row r="87" spans="1:14" ht="15.75">
      <c r="A87" s="2"/>
      <c r="B87" s="5">
        <v>8</v>
      </c>
      <c r="C87" s="18"/>
      <c r="D87" s="6"/>
      <c r="E87" s="6"/>
      <c r="F87" s="6">
        <v>16.07</v>
      </c>
      <c r="G87" s="6">
        <v>103.21</v>
      </c>
      <c r="H87" s="6">
        <v>39.299999999999997</v>
      </c>
      <c r="I87" s="6">
        <v>312.33999999999997</v>
      </c>
      <c r="J87" s="6">
        <v>353.83</v>
      </c>
      <c r="K87" s="6">
        <v>66.44</v>
      </c>
      <c r="L87" s="6">
        <v>73.22</v>
      </c>
      <c r="M87" s="6">
        <v>80.87</v>
      </c>
      <c r="N87" s="7">
        <v>86.56</v>
      </c>
    </row>
    <row r="88" spans="1:14" ht="15.75">
      <c r="A88" s="2"/>
      <c r="B88" s="5">
        <v>9</v>
      </c>
      <c r="C88" s="18"/>
      <c r="D88" s="6"/>
      <c r="E88" s="6"/>
      <c r="F88" s="6">
        <v>72.27</v>
      </c>
      <c r="G88" s="6">
        <v>96.22</v>
      </c>
      <c r="H88" s="6">
        <v>33.979999999999997</v>
      </c>
      <c r="I88" s="6">
        <v>310.20999999999998</v>
      </c>
      <c r="J88" s="6">
        <v>359</v>
      </c>
      <c r="K88" s="6">
        <v>42.3</v>
      </c>
      <c r="L88" s="6">
        <v>71.739999999999995</v>
      </c>
      <c r="M88" s="6">
        <v>80.89</v>
      </c>
      <c r="N88" s="7">
        <v>78.19</v>
      </c>
    </row>
    <row r="89" spans="1:14" ht="15.75">
      <c r="A89" s="2"/>
      <c r="B89" s="5">
        <v>10</v>
      </c>
      <c r="C89" s="18"/>
      <c r="D89" s="6"/>
      <c r="E89" s="6"/>
      <c r="F89" s="6">
        <v>96.65</v>
      </c>
      <c r="G89" s="6">
        <v>87.18</v>
      </c>
      <c r="H89" s="6">
        <v>32.24</v>
      </c>
      <c r="I89" s="6">
        <v>340.03</v>
      </c>
      <c r="J89" s="6">
        <v>368.96</v>
      </c>
      <c r="K89" s="6">
        <v>36.590000000000003</v>
      </c>
      <c r="L89" s="6">
        <v>63.53</v>
      </c>
      <c r="M89" s="6">
        <v>79.48</v>
      </c>
      <c r="N89" s="7">
        <v>81.650000000000006</v>
      </c>
    </row>
    <row r="90" spans="1:14" ht="15.75">
      <c r="A90" s="2"/>
      <c r="B90" s="5">
        <v>11</v>
      </c>
      <c r="C90" s="18"/>
      <c r="D90" s="6"/>
      <c r="E90" s="6"/>
      <c r="F90" s="6">
        <v>93.26</v>
      </c>
      <c r="G90" s="6">
        <v>99.55</v>
      </c>
      <c r="H90" s="6">
        <v>38.15</v>
      </c>
      <c r="I90" s="6">
        <v>336.03</v>
      </c>
      <c r="J90" s="6">
        <v>361.38</v>
      </c>
      <c r="K90" s="6">
        <v>36.56</v>
      </c>
      <c r="L90" s="6">
        <v>60.22</v>
      </c>
      <c r="M90" s="6">
        <v>76.41</v>
      </c>
      <c r="N90" s="7">
        <v>77.319999999999993</v>
      </c>
    </row>
    <row r="91" spans="1:14" ht="15.75">
      <c r="A91" s="2"/>
      <c r="B91" s="5">
        <v>12</v>
      </c>
      <c r="C91" s="18"/>
      <c r="D91" s="6"/>
      <c r="E91" s="6"/>
      <c r="F91" s="6">
        <v>91.43</v>
      </c>
      <c r="G91" s="6">
        <v>128.9</v>
      </c>
      <c r="H91" s="6">
        <v>41.71</v>
      </c>
      <c r="I91" s="6">
        <v>360.24</v>
      </c>
      <c r="J91" s="6">
        <v>297.47000000000003</v>
      </c>
      <c r="K91" s="6">
        <v>40.409999999999997</v>
      </c>
      <c r="L91" s="6">
        <v>60.24</v>
      </c>
      <c r="M91" s="6">
        <v>76.23</v>
      </c>
      <c r="N91" s="7">
        <v>76.5</v>
      </c>
    </row>
    <row r="92" spans="1:14" ht="15.75">
      <c r="A92" s="2"/>
      <c r="B92" s="5">
        <v>13</v>
      </c>
      <c r="C92" s="18"/>
      <c r="D92" s="6"/>
      <c r="E92" s="6"/>
      <c r="F92" s="6">
        <v>90.23</v>
      </c>
      <c r="G92" s="6">
        <v>126.53</v>
      </c>
      <c r="H92" s="6">
        <v>45.71</v>
      </c>
      <c r="I92" s="6">
        <v>389.18</v>
      </c>
      <c r="J92" s="6">
        <v>291.20999999999998</v>
      </c>
      <c r="K92" s="6">
        <v>61.54</v>
      </c>
      <c r="L92" s="6">
        <v>59.39</v>
      </c>
      <c r="M92" s="6">
        <v>76.23</v>
      </c>
      <c r="N92" s="7">
        <v>76.23</v>
      </c>
    </row>
    <row r="93" spans="1:14" ht="15.75">
      <c r="A93" s="2"/>
      <c r="B93" s="5">
        <v>14</v>
      </c>
      <c r="C93" s="18"/>
      <c r="D93" s="6"/>
      <c r="E93" s="6"/>
      <c r="F93" s="6">
        <v>91.1</v>
      </c>
      <c r="G93" s="6">
        <v>138.80000000000001</v>
      </c>
      <c r="H93" s="6">
        <v>43.13</v>
      </c>
      <c r="I93" s="6">
        <v>403.1</v>
      </c>
      <c r="J93" s="6">
        <v>297.76</v>
      </c>
      <c r="K93" s="6">
        <v>173.89</v>
      </c>
      <c r="L93" s="6">
        <v>59.34</v>
      </c>
      <c r="M93" s="6">
        <v>80</v>
      </c>
      <c r="N93" s="7">
        <v>75.319999999999993</v>
      </c>
    </row>
    <row r="94" spans="1:14" ht="15.75">
      <c r="A94" s="2"/>
      <c r="B94" s="5">
        <v>15</v>
      </c>
      <c r="C94" s="18"/>
      <c r="D94" s="6"/>
      <c r="E94" s="6"/>
      <c r="F94" s="6">
        <v>90.25</v>
      </c>
      <c r="G94" s="6">
        <v>115.72</v>
      </c>
      <c r="H94" s="6">
        <v>45.86</v>
      </c>
      <c r="I94" s="6">
        <v>404.87</v>
      </c>
      <c r="J94" s="6">
        <v>266.70999999999998</v>
      </c>
      <c r="K94" s="6">
        <v>102.26</v>
      </c>
      <c r="L94" s="6">
        <v>58.62</v>
      </c>
      <c r="M94" s="6">
        <v>80.98</v>
      </c>
      <c r="N94" s="7">
        <v>75.150000000000006</v>
      </c>
    </row>
    <row r="95" spans="1:14" ht="15.75">
      <c r="A95" s="2"/>
      <c r="B95" s="5">
        <v>16</v>
      </c>
      <c r="C95" s="18"/>
      <c r="D95" s="6"/>
      <c r="E95" s="6"/>
      <c r="F95" s="6">
        <v>89.91</v>
      </c>
      <c r="G95" s="6">
        <v>106.59</v>
      </c>
      <c r="H95" s="6">
        <v>45.97</v>
      </c>
      <c r="I95" s="6">
        <v>398.67</v>
      </c>
      <c r="J95" s="6">
        <v>224.66</v>
      </c>
      <c r="K95" s="6">
        <v>67.650000000000006</v>
      </c>
      <c r="L95" s="6">
        <v>58.04</v>
      </c>
      <c r="M95" s="6">
        <v>77.459999999999994</v>
      </c>
      <c r="N95" s="7">
        <v>75.709999999999994</v>
      </c>
    </row>
    <row r="96" spans="1:14" ht="15.75">
      <c r="A96" s="2"/>
      <c r="B96" s="5">
        <v>17</v>
      </c>
      <c r="C96" s="18"/>
      <c r="D96" s="6"/>
      <c r="E96" s="6"/>
      <c r="F96" s="6">
        <v>83.61</v>
      </c>
      <c r="G96" s="6">
        <v>100.48</v>
      </c>
      <c r="H96" s="6">
        <v>44.19</v>
      </c>
      <c r="I96" s="6">
        <v>395.91</v>
      </c>
      <c r="J96" s="6">
        <v>214.41</v>
      </c>
      <c r="K96" s="6">
        <v>49.49</v>
      </c>
      <c r="L96" s="6">
        <v>57.54</v>
      </c>
      <c r="M96" s="6">
        <v>76.66</v>
      </c>
      <c r="N96" s="7">
        <v>76.150000000000006</v>
      </c>
    </row>
    <row r="97" spans="1:14" ht="15.75">
      <c r="A97" s="2"/>
      <c r="B97" s="5">
        <v>18</v>
      </c>
      <c r="C97" s="18"/>
      <c r="D97" s="6"/>
      <c r="E97" s="6"/>
      <c r="F97" s="6">
        <v>83.73</v>
      </c>
      <c r="G97" s="6">
        <v>91.42</v>
      </c>
      <c r="H97" s="6">
        <v>46.14</v>
      </c>
      <c r="I97" s="6">
        <v>424.93</v>
      </c>
      <c r="J97" s="6">
        <v>219.36</v>
      </c>
      <c r="K97" s="6">
        <v>41.57</v>
      </c>
      <c r="L97" s="6">
        <v>57.29</v>
      </c>
      <c r="M97" s="6">
        <v>76.989999999999995</v>
      </c>
      <c r="N97" s="7">
        <v>76.19</v>
      </c>
    </row>
    <row r="98" spans="1:14" ht="15.75">
      <c r="A98" s="2"/>
      <c r="B98" s="5">
        <v>19</v>
      </c>
      <c r="C98" s="18"/>
      <c r="D98" s="6"/>
      <c r="E98" s="6"/>
      <c r="F98" s="6">
        <v>78.37</v>
      </c>
      <c r="G98" s="6">
        <v>87.01</v>
      </c>
      <c r="H98" s="6">
        <v>44.85</v>
      </c>
      <c r="I98" s="6">
        <v>441.37</v>
      </c>
      <c r="J98" s="6">
        <v>226.99</v>
      </c>
      <c r="K98" s="6">
        <v>37.979999999999997</v>
      </c>
      <c r="L98" s="6">
        <v>56.64</v>
      </c>
      <c r="M98" s="6">
        <v>76.23</v>
      </c>
      <c r="N98" s="7">
        <v>76.55</v>
      </c>
    </row>
    <row r="99" spans="1:14" ht="15.75">
      <c r="A99" s="2"/>
      <c r="B99" s="5">
        <v>20</v>
      </c>
      <c r="C99" s="18"/>
      <c r="D99" s="6"/>
      <c r="E99" s="6"/>
      <c r="F99" s="6">
        <v>78.31</v>
      </c>
      <c r="G99" s="6">
        <v>85.87</v>
      </c>
      <c r="H99" s="6">
        <v>62.61</v>
      </c>
      <c r="I99" s="6">
        <v>433.3</v>
      </c>
      <c r="J99" s="6">
        <v>200.35</v>
      </c>
      <c r="K99" s="6">
        <v>37.28</v>
      </c>
      <c r="L99" s="6">
        <v>56.64</v>
      </c>
      <c r="M99" s="6">
        <v>76.23</v>
      </c>
      <c r="N99" s="7">
        <v>76.55</v>
      </c>
    </row>
    <row r="100" spans="1:14" ht="15.75">
      <c r="A100" s="2"/>
      <c r="B100" s="5">
        <v>21</v>
      </c>
      <c r="C100" s="18"/>
      <c r="D100" s="6"/>
      <c r="E100" s="6"/>
      <c r="F100" s="6">
        <v>86.97</v>
      </c>
      <c r="G100" s="6">
        <v>83.3</v>
      </c>
      <c r="H100" s="6">
        <v>106.78</v>
      </c>
      <c r="I100" s="6">
        <v>432.58</v>
      </c>
      <c r="J100" s="6">
        <v>159.33000000000001</v>
      </c>
      <c r="K100" s="6">
        <v>37.18</v>
      </c>
      <c r="L100" s="6">
        <v>55.77</v>
      </c>
      <c r="M100" s="6">
        <v>76.23</v>
      </c>
      <c r="N100" s="7">
        <v>72.69</v>
      </c>
    </row>
    <row r="101" spans="1:14" ht="15.75">
      <c r="A101" s="2"/>
      <c r="B101" s="5">
        <v>22</v>
      </c>
      <c r="C101" s="18"/>
      <c r="D101" s="6"/>
      <c r="E101" s="6"/>
      <c r="F101" s="6">
        <v>90.35</v>
      </c>
      <c r="G101" s="6">
        <v>82.27</v>
      </c>
      <c r="H101" s="6">
        <v>131.18</v>
      </c>
      <c r="I101" s="6">
        <v>439.47</v>
      </c>
      <c r="J101" s="6">
        <v>132.33000000000001</v>
      </c>
      <c r="K101" s="6">
        <v>36.56</v>
      </c>
      <c r="L101" s="6">
        <v>56.78</v>
      </c>
      <c r="M101" s="6">
        <v>76.23</v>
      </c>
      <c r="N101" s="7">
        <v>66.97</v>
      </c>
    </row>
    <row r="102" spans="1:14" ht="15.75">
      <c r="A102" s="2"/>
      <c r="B102" s="5">
        <v>23</v>
      </c>
      <c r="C102" s="18"/>
      <c r="D102" s="6"/>
      <c r="E102" s="6"/>
      <c r="F102" s="6">
        <v>93.49</v>
      </c>
      <c r="G102" s="6">
        <v>91.47</v>
      </c>
      <c r="H102" s="6">
        <v>138.36000000000001</v>
      </c>
      <c r="I102" s="6">
        <v>446.28</v>
      </c>
      <c r="J102" s="6">
        <v>135.72999999999999</v>
      </c>
      <c r="K102" s="6">
        <v>36.56</v>
      </c>
      <c r="L102" s="6">
        <v>91.51</v>
      </c>
      <c r="M102" s="6">
        <v>75.34</v>
      </c>
      <c r="N102" s="7">
        <v>61.34</v>
      </c>
    </row>
    <row r="103" spans="1:14" ht="15.75">
      <c r="A103" s="2"/>
      <c r="B103" s="5">
        <v>24</v>
      </c>
      <c r="C103" s="18"/>
      <c r="D103" s="6"/>
      <c r="E103" s="6"/>
      <c r="F103" s="6">
        <v>93.13</v>
      </c>
      <c r="G103" s="6">
        <v>125.02</v>
      </c>
      <c r="H103" s="6">
        <v>197.55</v>
      </c>
      <c r="I103" s="6">
        <v>440.88</v>
      </c>
      <c r="J103" s="6">
        <v>93.77</v>
      </c>
      <c r="K103" s="6">
        <v>36.1</v>
      </c>
      <c r="L103" s="6">
        <v>122.65</v>
      </c>
      <c r="M103" s="6">
        <v>75.150000000000006</v>
      </c>
      <c r="N103" s="7">
        <v>55.87</v>
      </c>
    </row>
    <row r="104" spans="1:14" ht="15.75">
      <c r="A104" s="2"/>
      <c r="B104" s="5">
        <v>25</v>
      </c>
      <c r="C104" s="18"/>
      <c r="D104" s="6"/>
      <c r="E104" s="6"/>
      <c r="F104" s="6">
        <v>82.29</v>
      </c>
      <c r="G104" s="6">
        <v>118.77</v>
      </c>
      <c r="H104" s="6">
        <v>272</v>
      </c>
      <c r="I104" s="6">
        <v>431.95</v>
      </c>
      <c r="J104" s="6">
        <v>110.2</v>
      </c>
      <c r="K104" s="6">
        <v>35.85</v>
      </c>
      <c r="L104" s="6">
        <v>114.99</v>
      </c>
      <c r="M104" s="6">
        <v>74.38</v>
      </c>
      <c r="N104" s="7">
        <v>55.08</v>
      </c>
    </row>
    <row r="105" spans="1:14" ht="15.75">
      <c r="A105" s="2"/>
      <c r="B105" s="5">
        <v>26</v>
      </c>
      <c r="C105" s="18"/>
      <c r="D105" s="6"/>
      <c r="E105" s="6"/>
      <c r="F105" s="6">
        <v>79.97</v>
      </c>
      <c r="G105" s="6">
        <v>116.6</v>
      </c>
      <c r="H105" s="6">
        <v>297.91000000000003</v>
      </c>
      <c r="I105" s="6">
        <v>439</v>
      </c>
      <c r="J105" s="6">
        <v>154.38</v>
      </c>
      <c r="K105" s="6">
        <v>35.85</v>
      </c>
      <c r="L105" s="6">
        <v>100.18</v>
      </c>
      <c r="M105" s="6">
        <v>75.92</v>
      </c>
      <c r="N105" s="7">
        <v>55.5</v>
      </c>
    </row>
    <row r="106" spans="1:14" ht="15.75">
      <c r="A106" s="2"/>
      <c r="B106" s="5">
        <v>27</v>
      </c>
      <c r="C106" s="18"/>
      <c r="D106" s="6"/>
      <c r="E106" s="6"/>
      <c r="F106" s="6">
        <v>91.35</v>
      </c>
      <c r="G106" s="6">
        <v>104.54</v>
      </c>
      <c r="H106" s="6">
        <v>315.18</v>
      </c>
      <c r="I106" s="6">
        <v>449</v>
      </c>
      <c r="J106" s="6">
        <v>118.2</v>
      </c>
      <c r="K106" s="6">
        <v>35.85</v>
      </c>
      <c r="L106" s="6">
        <v>96.42</v>
      </c>
      <c r="M106" s="6">
        <v>75.650000000000006</v>
      </c>
      <c r="N106" s="7">
        <v>57.28</v>
      </c>
    </row>
    <row r="107" spans="1:14" ht="15.75">
      <c r="A107" s="2"/>
      <c r="B107" s="5">
        <v>28</v>
      </c>
      <c r="C107" s="18"/>
      <c r="D107" s="6"/>
      <c r="E107" s="6"/>
      <c r="F107" s="6">
        <v>96.31</v>
      </c>
      <c r="G107" s="6">
        <v>140.68</v>
      </c>
      <c r="H107" s="6">
        <v>323.07</v>
      </c>
      <c r="I107" s="6">
        <v>457</v>
      </c>
      <c r="J107" s="6">
        <v>78.86</v>
      </c>
      <c r="K107" s="6">
        <v>35.85</v>
      </c>
      <c r="L107" s="6">
        <v>99.3</v>
      </c>
      <c r="M107" s="6">
        <v>77.12</v>
      </c>
      <c r="N107" s="7">
        <v>60.69</v>
      </c>
    </row>
    <row r="108" spans="1:14" ht="15.75">
      <c r="A108" s="2"/>
      <c r="B108" s="5">
        <v>29</v>
      </c>
      <c r="C108" s="18"/>
      <c r="D108" s="8" t="s">
        <v>17</v>
      </c>
      <c r="E108" s="6"/>
      <c r="F108" s="6">
        <v>94.99</v>
      </c>
      <c r="G108" s="6">
        <v>75.97</v>
      </c>
      <c r="H108" s="6">
        <v>318.39999999999998</v>
      </c>
      <c r="I108" s="6">
        <v>481.21</v>
      </c>
      <c r="J108" s="6">
        <v>83.21</v>
      </c>
      <c r="K108" s="6">
        <v>35.85</v>
      </c>
      <c r="L108" s="6">
        <v>95</v>
      </c>
      <c r="M108" s="6">
        <v>77.72</v>
      </c>
      <c r="N108" s="7">
        <v>75.8</v>
      </c>
    </row>
    <row r="109" spans="1:14" ht="15.75">
      <c r="A109" s="2"/>
      <c r="B109" s="5">
        <v>30</v>
      </c>
      <c r="C109" s="18"/>
      <c r="D109" s="8" t="s">
        <v>17</v>
      </c>
      <c r="E109" s="6"/>
      <c r="F109" s="6">
        <v>88.18</v>
      </c>
      <c r="G109" s="6">
        <v>158.71</v>
      </c>
      <c r="H109" s="6">
        <v>314.68</v>
      </c>
      <c r="I109" s="6">
        <v>479.07</v>
      </c>
      <c r="J109" s="6">
        <v>77.739999999999995</v>
      </c>
      <c r="K109" s="6">
        <v>35.85</v>
      </c>
      <c r="L109" s="6">
        <v>115</v>
      </c>
      <c r="M109" s="6">
        <v>76.42</v>
      </c>
      <c r="N109" s="7">
        <v>80.33</v>
      </c>
    </row>
    <row r="110" spans="1:14" ht="15.75">
      <c r="A110" s="2"/>
      <c r="B110" s="5">
        <v>31</v>
      </c>
      <c r="C110" s="8"/>
      <c r="D110" s="8" t="s">
        <v>17</v>
      </c>
      <c r="E110" s="7"/>
      <c r="F110" s="8" t="s">
        <v>17</v>
      </c>
      <c r="G110" s="7">
        <v>158.16</v>
      </c>
      <c r="H110" s="8" t="s">
        <v>17</v>
      </c>
      <c r="I110" s="6">
        <v>436.76</v>
      </c>
      <c r="J110" s="7">
        <v>75.849999999999994</v>
      </c>
      <c r="K110" s="17" t="s">
        <v>17</v>
      </c>
      <c r="L110" s="18">
        <v>125</v>
      </c>
      <c r="M110" s="17" t="s">
        <v>17</v>
      </c>
      <c r="N110" s="5">
        <v>75.459999999999994</v>
      </c>
    </row>
    <row r="111" spans="1:14" ht="15.75">
      <c r="A111" s="2" t="s">
        <v>18</v>
      </c>
      <c r="B111" s="2"/>
      <c r="C111" s="9">
        <f t="shared" ref="C111:N111" si="4">SUM(C80:C110)</f>
        <v>0</v>
      </c>
      <c r="D111" s="9">
        <f t="shared" si="4"/>
        <v>0</v>
      </c>
      <c r="E111" s="9">
        <f t="shared" si="4"/>
        <v>0</v>
      </c>
      <c r="F111" s="9">
        <f t="shared" si="4"/>
        <v>1952.22</v>
      </c>
      <c r="G111" s="9">
        <f t="shared" si="4"/>
        <v>3324.8099999999995</v>
      </c>
      <c r="H111" s="9">
        <f t="shared" si="4"/>
        <v>3379.9200000000005</v>
      </c>
      <c r="I111" s="9">
        <f t="shared" si="4"/>
        <v>12060.64</v>
      </c>
      <c r="J111" s="9">
        <f t="shared" si="4"/>
        <v>7604.74</v>
      </c>
      <c r="K111" s="9">
        <f t="shared" si="4"/>
        <v>1659.1999999999994</v>
      </c>
      <c r="L111" s="9">
        <f t="shared" si="4"/>
        <v>2355.1500000000005</v>
      </c>
      <c r="M111" s="9">
        <f t="shared" si="4"/>
        <v>2356.3200000000002</v>
      </c>
      <c r="N111" s="9">
        <f t="shared" si="4"/>
        <v>2269.64</v>
      </c>
    </row>
    <row r="112" spans="1:14" ht="15.75">
      <c r="A112" s="2" t="s">
        <v>19</v>
      </c>
      <c r="B112" s="2"/>
      <c r="C112" s="10">
        <f t="shared" ref="C112:N112" si="5">C111*1.9835</f>
        <v>0</v>
      </c>
      <c r="D112" s="10">
        <f t="shared" si="5"/>
        <v>0</v>
      </c>
      <c r="E112" s="10">
        <f t="shared" si="5"/>
        <v>0</v>
      </c>
      <c r="F112" s="10">
        <f t="shared" si="5"/>
        <v>3872.2283700000003</v>
      </c>
      <c r="G112" s="10">
        <f t="shared" si="5"/>
        <v>6594.7606349999987</v>
      </c>
      <c r="H112" s="10">
        <f t="shared" si="5"/>
        <v>6704.0713200000009</v>
      </c>
      <c r="I112" s="10">
        <f t="shared" si="5"/>
        <v>23922.279439999998</v>
      </c>
      <c r="J112" s="10">
        <f t="shared" si="5"/>
        <v>15084.00179</v>
      </c>
      <c r="K112" s="10">
        <f t="shared" si="5"/>
        <v>3291.0231999999987</v>
      </c>
      <c r="L112" s="10">
        <f t="shared" si="5"/>
        <v>4671.4400250000008</v>
      </c>
      <c r="M112" s="10">
        <f t="shared" si="5"/>
        <v>4673.7607200000002</v>
      </c>
      <c r="N112" s="10">
        <f t="shared" si="5"/>
        <v>4501.8309399999998</v>
      </c>
    </row>
    <row r="113" spans="1:14" ht="15.75">
      <c r="A113" s="2"/>
      <c r="B113" s="2"/>
      <c r="C113" s="2"/>
      <c r="E113" s="9"/>
      <c r="F113" s="9"/>
      <c r="G113" s="9"/>
      <c r="H113" s="9"/>
      <c r="I113" s="9"/>
      <c r="J113" s="9"/>
      <c r="K113" s="9" t="s">
        <v>20</v>
      </c>
      <c r="L113" s="9"/>
      <c r="M113" s="11">
        <f>COUNTA(C80:N110)-7</f>
        <v>268</v>
      </c>
      <c r="N113" s="9" t="s">
        <v>21</v>
      </c>
    </row>
    <row r="114" spans="1:14" ht="16.5" thickBot="1">
      <c r="A114" s="12">
        <v>2002</v>
      </c>
      <c r="B114" s="12" t="s">
        <v>22</v>
      </c>
      <c r="C114" s="12"/>
      <c r="D114" s="23"/>
      <c r="E114" s="12"/>
      <c r="F114" s="13">
        <f>SUM(C111:N111)</f>
        <v>36962.640000000007</v>
      </c>
      <c r="G114" s="14" t="s">
        <v>18</v>
      </c>
      <c r="H114" s="14"/>
      <c r="I114" s="13">
        <f>F114*1.9835</f>
        <v>73315.396440000011</v>
      </c>
      <c r="J114" s="14" t="s">
        <v>23</v>
      </c>
      <c r="K114" s="12" t="s">
        <v>24</v>
      </c>
      <c r="L114" s="12"/>
      <c r="M114" s="15">
        <v>268</v>
      </c>
      <c r="N114" s="12" t="s">
        <v>21</v>
      </c>
    </row>
    <row r="115" spans="1:14" ht="15.75">
      <c r="A115" s="1" t="s">
        <v>0</v>
      </c>
      <c r="B115" s="2"/>
      <c r="C115" s="2"/>
      <c r="D115" s="2"/>
      <c r="E115" s="16"/>
      <c r="F115" s="1"/>
      <c r="G115" s="1"/>
      <c r="H115" s="1"/>
      <c r="I115" s="16"/>
      <c r="J115" s="1"/>
      <c r="K115" s="2"/>
      <c r="L115" s="2"/>
      <c r="M115" s="2"/>
      <c r="N115" s="2"/>
    </row>
    <row r="116" spans="1:14">
      <c r="A116" t="s">
        <v>25</v>
      </c>
      <c r="G116" t="s">
        <v>2</v>
      </c>
      <c r="I116" t="s">
        <v>46</v>
      </c>
    </row>
    <row r="117" spans="1:14" ht="16.5" thickBot="1">
      <c r="A117" s="3" t="s">
        <v>5</v>
      </c>
      <c r="B117" s="3" t="s">
        <v>6</v>
      </c>
      <c r="C117" s="4" t="s">
        <v>44</v>
      </c>
      <c r="D117" s="4" t="s">
        <v>43</v>
      </c>
      <c r="E117" s="4" t="s">
        <v>7</v>
      </c>
      <c r="F117" s="4" t="s">
        <v>8</v>
      </c>
      <c r="G117" s="4" t="s">
        <v>9</v>
      </c>
      <c r="H117" s="4" t="s">
        <v>10</v>
      </c>
      <c r="I117" s="4" t="s">
        <v>11</v>
      </c>
      <c r="J117" s="4" t="s">
        <v>12</v>
      </c>
      <c r="K117" s="4" t="s">
        <v>13</v>
      </c>
      <c r="L117" s="4" t="s">
        <v>14</v>
      </c>
      <c r="M117" s="4" t="s">
        <v>15</v>
      </c>
      <c r="N117" s="4" t="s">
        <v>16</v>
      </c>
    </row>
    <row r="118" spans="1:14" ht="16.5" thickTop="1">
      <c r="A118" s="1">
        <v>2003</v>
      </c>
      <c r="B118" s="5">
        <v>1</v>
      </c>
      <c r="C118" s="6">
        <v>80.239999999999995</v>
      </c>
      <c r="D118" s="6">
        <v>85</v>
      </c>
      <c r="E118" s="6"/>
      <c r="F118" s="6"/>
      <c r="G118" s="6">
        <v>280.85000000000002</v>
      </c>
      <c r="H118" s="6">
        <v>61.9</v>
      </c>
      <c r="I118" s="6">
        <v>89.46</v>
      </c>
      <c r="J118" s="6">
        <v>199.86</v>
      </c>
      <c r="K118" s="6">
        <v>30.7</v>
      </c>
      <c r="L118" s="22">
        <v>31.87</v>
      </c>
      <c r="M118" s="22">
        <v>38.840000000000003</v>
      </c>
      <c r="N118" s="22">
        <v>57.32</v>
      </c>
    </row>
    <row r="119" spans="1:14" ht="15.75">
      <c r="A119" s="2"/>
      <c r="B119" s="5">
        <v>2</v>
      </c>
      <c r="C119" s="6">
        <v>85.6</v>
      </c>
      <c r="D119" s="6">
        <v>85</v>
      </c>
      <c r="E119" s="6"/>
      <c r="F119" s="6"/>
      <c r="G119" s="6">
        <v>202.09</v>
      </c>
      <c r="H119" s="6">
        <v>64.5</v>
      </c>
      <c r="I119" s="6">
        <v>91.72</v>
      </c>
      <c r="J119" s="6">
        <v>189.95</v>
      </c>
      <c r="K119" s="6">
        <v>30.68</v>
      </c>
      <c r="L119" s="7">
        <v>33.31</v>
      </c>
      <c r="M119" s="7">
        <v>43.67</v>
      </c>
      <c r="N119" s="7">
        <v>53.56</v>
      </c>
    </row>
    <row r="120" spans="1:14" ht="15.75">
      <c r="A120" s="2"/>
      <c r="B120" s="5">
        <v>3</v>
      </c>
      <c r="C120" s="6">
        <v>72.489999999999995</v>
      </c>
      <c r="D120" s="6">
        <v>85</v>
      </c>
      <c r="E120" s="6"/>
      <c r="F120" s="6"/>
      <c r="G120" s="6">
        <v>142.77000000000001</v>
      </c>
      <c r="H120" s="6">
        <v>50.08</v>
      </c>
      <c r="I120" s="6">
        <v>109.89</v>
      </c>
      <c r="J120" s="6">
        <v>188.26</v>
      </c>
      <c r="K120" s="6">
        <v>30.27</v>
      </c>
      <c r="L120" s="7">
        <v>33.04</v>
      </c>
      <c r="M120" s="7">
        <v>48.46</v>
      </c>
      <c r="N120" s="7">
        <v>54.31</v>
      </c>
    </row>
    <row r="121" spans="1:14" ht="15.75">
      <c r="A121" s="2"/>
      <c r="B121" s="5">
        <v>4</v>
      </c>
      <c r="C121" s="6">
        <v>82.76</v>
      </c>
      <c r="D121" s="6">
        <v>83</v>
      </c>
      <c r="E121" s="6"/>
      <c r="F121" s="6"/>
      <c r="G121" s="6">
        <v>125.77</v>
      </c>
      <c r="H121" s="6">
        <v>60.85</v>
      </c>
      <c r="I121" s="6">
        <v>136.88999999999999</v>
      </c>
      <c r="J121" s="6">
        <v>187.27</v>
      </c>
      <c r="K121" s="6">
        <v>30.27</v>
      </c>
      <c r="L121" s="7">
        <v>32.17</v>
      </c>
      <c r="M121" s="7">
        <v>56.27</v>
      </c>
      <c r="N121" s="7">
        <v>54.61</v>
      </c>
    </row>
    <row r="122" spans="1:14" ht="15.75">
      <c r="A122" s="2"/>
      <c r="B122" s="5">
        <v>5</v>
      </c>
      <c r="C122" s="6">
        <v>87.89</v>
      </c>
      <c r="D122" s="6">
        <v>83</v>
      </c>
      <c r="E122" s="6"/>
      <c r="F122" s="6"/>
      <c r="G122" s="6">
        <v>118.84</v>
      </c>
      <c r="H122" s="6">
        <v>65.28</v>
      </c>
      <c r="I122" s="6">
        <v>162.63999999999999</v>
      </c>
      <c r="J122" s="6">
        <v>188.77</v>
      </c>
      <c r="K122" s="6">
        <v>30.27</v>
      </c>
      <c r="L122" s="7">
        <v>31.48</v>
      </c>
      <c r="M122" s="7">
        <v>59.05</v>
      </c>
      <c r="N122" s="7">
        <v>46.82</v>
      </c>
    </row>
    <row r="123" spans="1:14" ht="15.75">
      <c r="A123" s="2"/>
      <c r="B123" s="5">
        <v>6</v>
      </c>
      <c r="C123" s="6">
        <v>91.94</v>
      </c>
      <c r="D123" s="6">
        <v>82</v>
      </c>
      <c r="E123" s="6"/>
      <c r="F123" s="6"/>
      <c r="G123" s="6">
        <v>114.97</v>
      </c>
      <c r="H123" s="6">
        <v>58.95</v>
      </c>
      <c r="I123" s="6">
        <v>176.63</v>
      </c>
      <c r="J123" s="6">
        <v>185.84</v>
      </c>
      <c r="K123" s="6">
        <v>29.75</v>
      </c>
      <c r="L123" s="7">
        <v>31.29</v>
      </c>
      <c r="M123" s="7">
        <v>49.97</v>
      </c>
      <c r="N123" s="7">
        <v>43.54</v>
      </c>
    </row>
    <row r="124" spans="1:14" ht="15.75">
      <c r="A124" s="2"/>
      <c r="B124" s="5">
        <v>7</v>
      </c>
      <c r="C124" s="6">
        <v>76.540000000000006</v>
      </c>
      <c r="D124" s="6">
        <v>80.39</v>
      </c>
      <c r="E124" s="6"/>
      <c r="F124" s="6">
        <v>22.86</v>
      </c>
      <c r="G124" s="6">
        <v>111.9</v>
      </c>
      <c r="H124" s="6">
        <v>59.69</v>
      </c>
      <c r="I124" s="6">
        <v>187.35</v>
      </c>
      <c r="J124" s="6">
        <v>173.51</v>
      </c>
      <c r="K124" s="6">
        <v>29.54</v>
      </c>
      <c r="L124" s="7">
        <v>31.17</v>
      </c>
      <c r="M124" s="7">
        <v>48.38</v>
      </c>
      <c r="N124" s="7">
        <v>49.95</v>
      </c>
    </row>
    <row r="125" spans="1:14" ht="15.75">
      <c r="A125" s="2"/>
      <c r="B125" s="5">
        <v>8</v>
      </c>
      <c r="C125" s="6">
        <v>81.86</v>
      </c>
      <c r="D125" s="6">
        <v>79.3</v>
      </c>
      <c r="E125" s="6"/>
      <c r="F125" s="6">
        <v>72.67</v>
      </c>
      <c r="G125" s="6">
        <v>150.88</v>
      </c>
      <c r="H125" s="6">
        <v>60.09</v>
      </c>
      <c r="I125" s="6">
        <v>202.8</v>
      </c>
      <c r="J125" s="6">
        <v>175.68</v>
      </c>
      <c r="K125" s="6">
        <v>29.54</v>
      </c>
      <c r="L125" s="7">
        <v>31</v>
      </c>
      <c r="M125" s="7">
        <v>47.39</v>
      </c>
      <c r="N125" s="7">
        <v>57.45</v>
      </c>
    </row>
    <row r="126" spans="1:14" ht="15.75">
      <c r="A126" s="2"/>
      <c r="B126" s="5">
        <v>9</v>
      </c>
      <c r="C126" s="6">
        <v>77.52</v>
      </c>
      <c r="D126" s="6">
        <v>76.709999999999994</v>
      </c>
      <c r="E126" s="6"/>
      <c r="F126" s="6">
        <v>92.47</v>
      </c>
      <c r="G126" s="6">
        <v>215.56</v>
      </c>
      <c r="H126" s="6">
        <v>65.900000000000006</v>
      </c>
      <c r="I126" s="6">
        <v>207.25</v>
      </c>
      <c r="J126" s="6">
        <v>177.98</v>
      </c>
      <c r="K126" s="6">
        <v>28.83</v>
      </c>
      <c r="L126" s="7">
        <v>31.02</v>
      </c>
      <c r="M126" s="7">
        <v>46.95</v>
      </c>
      <c r="N126" s="7">
        <v>52.62</v>
      </c>
    </row>
    <row r="127" spans="1:14" ht="15.75">
      <c r="A127" s="2"/>
      <c r="B127" s="5">
        <v>10</v>
      </c>
      <c r="C127" s="6">
        <v>70.02</v>
      </c>
      <c r="D127" s="6">
        <v>76.010000000000005</v>
      </c>
      <c r="E127" s="6"/>
      <c r="F127" s="6">
        <v>89.32</v>
      </c>
      <c r="G127" s="6">
        <v>135.99</v>
      </c>
      <c r="H127" s="6">
        <v>81.14</v>
      </c>
      <c r="I127" s="6">
        <v>206.88</v>
      </c>
      <c r="J127" s="6">
        <v>173.22</v>
      </c>
      <c r="K127" s="6">
        <v>30.61</v>
      </c>
      <c r="L127" s="7">
        <v>31.35</v>
      </c>
      <c r="M127" s="7">
        <v>48.83</v>
      </c>
      <c r="N127" s="7">
        <v>45.17</v>
      </c>
    </row>
    <row r="128" spans="1:14" ht="15.75">
      <c r="A128" s="2"/>
      <c r="B128" s="5">
        <v>11</v>
      </c>
      <c r="C128" s="6">
        <v>53.55</v>
      </c>
      <c r="D128" s="6">
        <v>72.239999999999995</v>
      </c>
      <c r="E128" s="6"/>
      <c r="F128" s="6">
        <v>81.8</v>
      </c>
      <c r="G128" s="6">
        <v>128.80000000000001</v>
      </c>
      <c r="H128" s="6">
        <v>73.599999999999994</v>
      </c>
      <c r="I128" s="6">
        <v>203.56</v>
      </c>
      <c r="J128" s="6">
        <v>174.36</v>
      </c>
      <c r="K128" s="6">
        <v>73.209999999999994</v>
      </c>
      <c r="L128" s="7">
        <v>33.049999999999997</v>
      </c>
      <c r="M128" s="7">
        <v>51.02</v>
      </c>
      <c r="N128" s="7">
        <v>46.15</v>
      </c>
    </row>
    <row r="129" spans="1:14" ht="15.75">
      <c r="A129" s="2"/>
      <c r="B129" s="5">
        <v>12</v>
      </c>
      <c r="C129" s="6">
        <v>49.67</v>
      </c>
      <c r="D129" s="6">
        <v>79.84</v>
      </c>
      <c r="E129" s="6"/>
      <c r="F129" s="6">
        <v>77.290000000000006</v>
      </c>
      <c r="G129" s="6">
        <v>93.93</v>
      </c>
      <c r="H129" s="6">
        <v>70.599999999999994</v>
      </c>
      <c r="I129" s="6">
        <v>197.01</v>
      </c>
      <c r="J129" s="6">
        <v>174.41</v>
      </c>
      <c r="K129" s="6">
        <v>171.77</v>
      </c>
      <c r="L129" s="7">
        <v>35.36</v>
      </c>
      <c r="M129" s="7">
        <v>49.52</v>
      </c>
      <c r="N129" s="7">
        <v>49.15</v>
      </c>
    </row>
    <row r="130" spans="1:14" ht="15.75">
      <c r="A130" s="2"/>
      <c r="B130" s="5">
        <v>13</v>
      </c>
      <c r="C130" s="6">
        <v>52.49</v>
      </c>
      <c r="D130" s="6">
        <v>87.96</v>
      </c>
      <c r="E130" s="6"/>
      <c r="F130" s="6">
        <v>75.7</v>
      </c>
      <c r="G130" s="6">
        <v>38.69</v>
      </c>
      <c r="H130" s="6">
        <v>82.73</v>
      </c>
      <c r="I130" s="6">
        <v>195.55</v>
      </c>
      <c r="J130" s="6">
        <v>165.81</v>
      </c>
      <c r="K130" s="6">
        <v>124.09</v>
      </c>
      <c r="L130" s="7">
        <v>34.54</v>
      </c>
      <c r="M130" s="7">
        <v>47.22</v>
      </c>
      <c r="N130" s="7">
        <v>50.09</v>
      </c>
    </row>
    <row r="131" spans="1:14" ht="15.75">
      <c r="A131" s="2"/>
      <c r="B131" s="5">
        <v>14</v>
      </c>
      <c r="C131" s="6">
        <v>64.67</v>
      </c>
      <c r="D131" s="6">
        <v>35</v>
      </c>
      <c r="E131" s="6"/>
      <c r="F131" s="6">
        <v>74.819999999999993</v>
      </c>
      <c r="G131" s="6">
        <v>58.43</v>
      </c>
      <c r="H131" s="6">
        <v>81.180000000000007</v>
      </c>
      <c r="I131" s="6">
        <v>192.91</v>
      </c>
      <c r="J131" s="6">
        <v>170.35</v>
      </c>
      <c r="K131" s="6">
        <v>58.69</v>
      </c>
      <c r="L131" s="7">
        <v>34.26</v>
      </c>
      <c r="M131" s="7">
        <v>48.78</v>
      </c>
      <c r="N131" s="7">
        <v>53.65</v>
      </c>
    </row>
    <row r="132" spans="1:14" ht="15.75">
      <c r="A132" s="2"/>
      <c r="B132" s="5">
        <v>15</v>
      </c>
      <c r="C132" s="6">
        <v>75.12</v>
      </c>
      <c r="D132" s="6"/>
      <c r="E132" s="6"/>
      <c r="F132" s="6">
        <v>74.069999999999993</v>
      </c>
      <c r="G132" s="6">
        <v>58</v>
      </c>
      <c r="H132" s="6">
        <v>79.099999999999994</v>
      </c>
      <c r="I132" s="6">
        <v>210.49</v>
      </c>
      <c r="J132" s="6">
        <v>208.03</v>
      </c>
      <c r="K132" s="6">
        <v>43.55</v>
      </c>
      <c r="L132" s="7">
        <v>35.159999999999997</v>
      </c>
      <c r="M132" s="7">
        <v>49.96</v>
      </c>
      <c r="N132" s="7">
        <v>54.9</v>
      </c>
    </row>
    <row r="133" spans="1:14" ht="15.75">
      <c r="A133" s="2"/>
      <c r="B133" s="5">
        <v>16</v>
      </c>
      <c r="C133" s="6">
        <v>68.89</v>
      </c>
      <c r="D133" s="6"/>
      <c r="E133" s="6"/>
      <c r="F133" s="6">
        <v>79.180000000000007</v>
      </c>
      <c r="G133" s="6">
        <v>57.54</v>
      </c>
      <c r="H133" s="6">
        <v>64.39</v>
      </c>
      <c r="I133" s="6">
        <v>208.43</v>
      </c>
      <c r="J133" s="6">
        <v>208.34</v>
      </c>
      <c r="K133" s="6">
        <v>38.090000000000003</v>
      </c>
      <c r="L133" s="7">
        <v>34.74</v>
      </c>
      <c r="M133" s="7">
        <v>49.86</v>
      </c>
      <c r="N133" s="7">
        <v>55.95</v>
      </c>
    </row>
    <row r="134" spans="1:14" ht="15.75">
      <c r="A134" s="2"/>
      <c r="B134" s="5">
        <v>17</v>
      </c>
      <c r="C134" s="6">
        <v>66.75</v>
      </c>
      <c r="D134" s="6"/>
      <c r="E134" s="6"/>
      <c r="F134" s="6">
        <v>76.88</v>
      </c>
      <c r="G134" s="6">
        <v>57.5</v>
      </c>
      <c r="H134" s="6">
        <v>51.22</v>
      </c>
      <c r="I134" s="6">
        <v>205.35</v>
      </c>
      <c r="J134" s="6">
        <v>171.86</v>
      </c>
      <c r="K134" s="6">
        <v>35.07</v>
      </c>
      <c r="L134" s="7">
        <v>34.56</v>
      </c>
      <c r="M134" s="7">
        <v>50.57</v>
      </c>
      <c r="N134" s="7">
        <v>56.64</v>
      </c>
    </row>
    <row r="135" spans="1:14" ht="15.75">
      <c r="A135" s="2"/>
      <c r="B135" s="5">
        <v>18</v>
      </c>
      <c r="C135" s="6">
        <v>65.94</v>
      </c>
      <c r="D135" s="6"/>
      <c r="E135" s="6"/>
      <c r="F135" s="6">
        <v>76.430000000000007</v>
      </c>
      <c r="G135" s="6">
        <v>27.5</v>
      </c>
      <c r="H135" s="6">
        <v>46.14</v>
      </c>
      <c r="I135" s="6">
        <v>201.31</v>
      </c>
      <c r="J135" s="6">
        <v>157.87</v>
      </c>
      <c r="K135" s="6">
        <v>33</v>
      </c>
      <c r="L135" s="7">
        <v>36.51</v>
      </c>
      <c r="M135" s="7">
        <v>51.07</v>
      </c>
      <c r="N135" s="7">
        <v>59.56</v>
      </c>
    </row>
    <row r="136" spans="1:14" ht="15.75">
      <c r="A136" s="2"/>
      <c r="B136" s="5">
        <v>19</v>
      </c>
      <c r="C136" s="6">
        <v>65.38</v>
      </c>
      <c r="D136" s="6"/>
      <c r="E136" s="6"/>
      <c r="F136" s="6">
        <v>78.03</v>
      </c>
      <c r="G136" s="6">
        <v>50.78</v>
      </c>
      <c r="H136" s="6">
        <v>60.21</v>
      </c>
      <c r="I136" s="6">
        <v>205.65</v>
      </c>
      <c r="J136" s="6">
        <v>192.89</v>
      </c>
      <c r="K136" s="6">
        <v>31.34</v>
      </c>
      <c r="L136" s="7">
        <v>38.01</v>
      </c>
      <c r="M136" s="7">
        <v>48.78</v>
      </c>
      <c r="N136" s="7">
        <v>60.87</v>
      </c>
    </row>
    <row r="137" spans="1:14" ht="15.75">
      <c r="A137" s="2"/>
      <c r="B137" s="5">
        <v>20</v>
      </c>
      <c r="C137" s="6">
        <v>63.32</v>
      </c>
      <c r="D137" s="6"/>
      <c r="E137" s="6"/>
      <c r="F137" s="6">
        <v>77.78</v>
      </c>
      <c r="G137" s="6">
        <v>37.28</v>
      </c>
      <c r="H137" s="6">
        <v>96.12</v>
      </c>
      <c r="I137" s="6">
        <v>219.42</v>
      </c>
      <c r="J137" s="6">
        <v>149.63</v>
      </c>
      <c r="K137" s="6">
        <v>31</v>
      </c>
      <c r="L137" s="7">
        <v>37.44</v>
      </c>
      <c r="M137" s="7">
        <v>48.95</v>
      </c>
      <c r="N137" s="7">
        <v>62.65</v>
      </c>
    </row>
    <row r="138" spans="1:14" ht="15.75">
      <c r="A138" s="2"/>
      <c r="B138" s="5">
        <v>21</v>
      </c>
      <c r="C138" s="6">
        <v>76.14</v>
      </c>
      <c r="D138" s="6"/>
      <c r="E138" s="6"/>
      <c r="F138" s="6">
        <v>76.58</v>
      </c>
      <c r="G138" s="6">
        <v>37.28</v>
      </c>
      <c r="H138" s="6">
        <v>122.95</v>
      </c>
      <c r="I138" s="6">
        <v>221.07</v>
      </c>
      <c r="J138" s="6">
        <v>132.25</v>
      </c>
      <c r="K138" s="6">
        <v>31</v>
      </c>
      <c r="L138" s="7">
        <v>35.74</v>
      </c>
      <c r="M138" s="7">
        <v>49</v>
      </c>
      <c r="N138" s="7">
        <v>64.39</v>
      </c>
    </row>
    <row r="139" spans="1:14" ht="15.75">
      <c r="A139" s="2"/>
      <c r="B139" s="5">
        <v>22</v>
      </c>
      <c r="C139" s="6">
        <v>76.06</v>
      </c>
      <c r="D139" s="6"/>
      <c r="E139" s="6"/>
      <c r="F139" s="6">
        <v>76.23</v>
      </c>
      <c r="G139" s="6">
        <v>39.68</v>
      </c>
      <c r="H139" s="6">
        <v>120.35</v>
      </c>
      <c r="I139" s="6">
        <v>224.77</v>
      </c>
      <c r="J139" s="6">
        <v>82.78</v>
      </c>
      <c r="K139" s="6">
        <v>31.7</v>
      </c>
      <c r="L139" s="7">
        <v>35.299999999999997</v>
      </c>
      <c r="M139" s="7">
        <v>48.62</v>
      </c>
      <c r="N139" s="7">
        <v>62.09</v>
      </c>
    </row>
    <row r="140" spans="1:14" ht="15.75">
      <c r="A140" s="2"/>
      <c r="B140" s="5">
        <v>23</v>
      </c>
      <c r="C140" s="6">
        <v>75</v>
      </c>
      <c r="D140" s="6"/>
      <c r="E140" s="6"/>
      <c r="F140" s="6">
        <v>77.37</v>
      </c>
      <c r="G140" s="6">
        <v>60.11</v>
      </c>
      <c r="H140" s="6">
        <v>96.37</v>
      </c>
      <c r="I140" s="6">
        <v>229.87</v>
      </c>
      <c r="J140" s="6">
        <v>50.72</v>
      </c>
      <c r="K140" s="6">
        <v>31.68</v>
      </c>
      <c r="L140" s="7">
        <v>35.729999999999997</v>
      </c>
      <c r="M140" s="7">
        <v>45.17</v>
      </c>
      <c r="N140" s="7">
        <v>60.32</v>
      </c>
    </row>
    <row r="141" spans="1:14" ht="15.75">
      <c r="A141" s="2"/>
      <c r="B141" s="5">
        <v>24</v>
      </c>
      <c r="C141" s="6">
        <v>65</v>
      </c>
      <c r="D141" s="6"/>
      <c r="E141" s="6"/>
      <c r="F141" s="6">
        <v>120.72</v>
      </c>
      <c r="G141" s="6">
        <v>72.19</v>
      </c>
      <c r="H141" s="6">
        <v>59.73</v>
      </c>
      <c r="I141" s="6">
        <v>240.23</v>
      </c>
      <c r="J141" s="6">
        <v>39.549999999999997</v>
      </c>
      <c r="K141" s="6">
        <v>31.46</v>
      </c>
      <c r="L141" s="7">
        <v>35.31</v>
      </c>
      <c r="M141" s="7">
        <v>42.73</v>
      </c>
      <c r="N141" s="7">
        <v>60.97</v>
      </c>
    </row>
    <row r="142" spans="1:14" ht="15.75">
      <c r="A142" s="2"/>
      <c r="B142" s="5">
        <v>25</v>
      </c>
      <c r="C142" s="6">
        <v>62</v>
      </c>
      <c r="D142" s="6"/>
      <c r="E142" s="6"/>
      <c r="F142" s="6">
        <v>128.63999999999999</v>
      </c>
      <c r="G142" s="6">
        <v>64.66</v>
      </c>
      <c r="H142" s="6">
        <v>59.28</v>
      </c>
      <c r="I142" s="6">
        <v>225.18</v>
      </c>
      <c r="J142" s="6">
        <v>46.01</v>
      </c>
      <c r="K142" s="6">
        <v>30.61</v>
      </c>
      <c r="L142" s="7">
        <v>34.01</v>
      </c>
      <c r="M142" s="7">
        <v>45.13</v>
      </c>
      <c r="N142" s="7">
        <v>64.05</v>
      </c>
    </row>
    <row r="143" spans="1:14" ht="15.75">
      <c r="A143" s="2"/>
      <c r="B143" s="5">
        <v>26</v>
      </c>
      <c r="C143" s="6">
        <v>60</v>
      </c>
      <c r="D143" s="6"/>
      <c r="E143" s="6"/>
      <c r="F143" s="6">
        <v>110.56</v>
      </c>
      <c r="G143" s="6">
        <v>63.15</v>
      </c>
      <c r="H143" s="6">
        <v>57.39</v>
      </c>
      <c r="I143" s="6">
        <v>213.18</v>
      </c>
      <c r="J143" s="6">
        <v>48.37</v>
      </c>
      <c r="K143" s="6">
        <v>30.27</v>
      </c>
      <c r="L143" s="7">
        <v>33.799999999999997</v>
      </c>
      <c r="M143" s="7">
        <v>51.96</v>
      </c>
      <c r="N143" s="7">
        <v>66.56</v>
      </c>
    </row>
    <row r="144" spans="1:14" ht="15.75">
      <c r="A144" s="2"/>
      <c r="B144" s="5">
        <v>27</v>
      </c>
      <c r="C144" s="6">
        <v>59</v>
      </c>
      <c r="D144" s="6"/>
      <c r="E144" s="6"/>
      <c r="F144" s="6">
        <v>99.3</v>
      </c>
      <c r="G144" s="6">
        <v>56.92</v>
      </c>
      <c r="H144" s="6">
        <v>58.29</v>
      </c>
      <c r="I144" s="6">
        <v>211.59</v>
      </c>
      <c r="J144" s="6">
        <v>58.4</v>
      </c>
      <c r="K144" s="6">
        <v>30.22</v>
      </c>
      <c r="L144" s="7">
        <v>35.51</v>
      </c>
      <c r="M144" s="7">
        <v>55.45</v>
      </c>
      <c r="N144" s="7">
        <v>68.73</v>
      </c>
    </row>
    <row r="145" spans="1:14" ht="15.75">
      <c r="A145" s="2"/>
      <c r="B145" s="5">
        <v>28</v>
      </c>
      <c r="C145" s="6">
        <v>58.43</v>
      </c>
      <c r="D145" s="6"/>
      <c r="E145" s="6"/>
      <c r="F145" s="6">
        <v>93.05</v>
      </c>
      <c r="G145" s="6">
        <v>60.85</v>
      </c>
      <c r="H145" s="6">
        <v>58.06</v>
      </c>
      <c r="I145" s="6">
        <v>227.15</v>
      </c>
      <c r="J145" s="6">
        <v>57.95</v>
      </c>
      <c r="K145" s="6">
        <v>29.83</v>
      </c>
      <c r="L145" s="7">
        <v>38.79</v>
      </c>
      <c r="M145" s="7">
        <v>49.45</v>
      </c>
      <c r="N145" s="7">
        <v>60.09</v>
      </c>
    </row>
    <row r="146" spans="1:14" ht="15.75">
      <c r="A146" s="2"/>
      <c r="B146" s="5">
        <v>29</v>
      </c>
      <c r="C146" s="6">
        <v>58.43</v>
      </c>
      <c r="D146" s="8" t="s">
        <v>17</v>
      </c>
      <c r="E146" s="6"/>
      <c r="F146" s="6">
        <v>99.65</v>
      </c>
      <c r="G146" s="6">
        <v>60.01</v>
      </c>
      <c r="H146" s="6">
        <v>57.75</v>
      </c>
      <c r="I146" s="6">
        <v>246.71</v>
      </c>
      <c r="J146" s="6">
        <v>52.27</v>
      </c>
      <c r="K146" s="6">
        <v>29.54</v>
      </c>
      <c r="L146" s="7">
        <v>39.130000000000003</v>
      </c>
      <c r="M146" s="7">
        <v>51.68</v>
      </c>
      <c r="N146" s="7">
        <v>56.27</v>
      </c>
    </row>
    <row r="147" spans="1:14" ht="15.75">
      <c r="A147" s="2"/>
      <c r="B147" s="5">
        <v>30</v>
      </c>
      <c r="C147" s="6">
        <v>59.52</v>
      </c>
      <c r="D147" s="8" t="s">
        <v>17</v>
      </c>
      <c r="E147" s="6"/>
      <c r="F147" s="6">
        <v>157.87</v>
      </c>
      <c r="G147" s="6">
        <v>90.52</v>
      </c>
      <c r="H147" s="6">
        <v>77.819999999999993</v>
      </c>
      <c r="I147" s="6">
        <v>231.49</v>
      </c>
      <c r="J147" s="6">
        <v>33.729999999999997</v>
      </c>
      <c r="K147" s="6">
        <v>29.95</v>
      </c>
      <c r="L147" s="7">
        <v>39.99</v>
      </c>
      <c r="M147" s="7">
        <v>64.66</v>
      </c>
      <c r="N147" s="7">
        <v>57.41</v>
      </c>
    </row>
    <row r="148" spans="1:14" ht="15.75">
      <c r="A148" s="2"/>
      <c r="B148" s="5">
        <v>31</v>
      </c>
      <c r="C148" s="7">
        <v>71.97</v>
      </c>
      <c r="D148" s="8" t="s">
        <v>17</v>
      </c>
      <c r="E148" s="6"/>
      <c r="F148" s="8" t="s">
        <v>17</v>
      </c>
      <c r="G148" s="7">
        <v>59.93</v>
      </c>
      <c r="H148" s="8" t="s">
        <v>17</v>
      </c>
      <c r="I148" s="6">
        <v>204.55</v>
      </c>
      <c r="J148" s="7">
        <v>30.85</v>
      </c>
      <c r="K148" s="17" t="s">
        <v>17</v>
      </c>
      <c r="L148" s="7">
        <v>38.79</v>
      </c>
      <c r="M148" s="17" t="s">
        <v>17</v>
      </c>
      <c r="N148" s="7">
        <v>58.11</v>
      </c>
    </row>
    <row r="149" spans="1:14" ht="15.75">
      <c r="A149" s="2" t="s">
        <v>18</v>
      </c>
      <c r="B149" s="2"/>
      <c r="C149" s="9">
        <f>SUM(C118:C148)</f>
        <v>2154.1899999999996</v>
      </c>
      <c r="D149" s="9">
        <f>SUM(D118:D148)</f>
        <v>1090.45</v>
      </c>
      <c r="E149" s="9">
        <f t="shared" ref="E149:N149" si="6">SUM(E118:E148)</f>
        <v>0</v>
      </c>
      <c r="F149" s="9">
        <f t="shared" si="6"/>
        <v>2089.27</v>
      </c>
      <c r="G149" s="9">
        <f t="shared" si="6"/>
        <v>2873.3700000000008</v>
      </c>
      <c r="H149" s="9">
        <f t="shared" si="6"/>
        <v>2101.6600000000003</v>
      </c>
      <c r="I149" s="9">
        <f t="shared" si="6"/>
        <v>6086.98</v>
      </c>
      <c r="J149" s="9">
        <f t="shared" si="6"/>
        <v>4246.7700000000004</v>
      </c>
      <c r="K149" s="9">
        <f t="shared" si="6"/>
        <v>1246.53</v>
      </c>
      <c r="L149" s="9">
        <f t="shared" si="6"/>
        <v>1073.4299999999998</v>
      </c>
      <c r="M149" s="9">
        <f t="shared" si="6"/>
        <v>1487.3900000000003</v>
      </c>
      <c r="N149" s="9">
        <f t="shared" si="6"/>
        <v>1743.9499999999998</v>
      </c>
    </row>
    <row r="150" spans="1:14" ht="15.75">
      <c r="A150" s="2" t="s">
        <v>19</v>
      </c>
      <c r="B150" s="2"/>
      <c r="C150" s="10">
        <v>4271</v>
      </c>
      <c r="D150" s="10">
        <f>D149*1.9835</f>
        <v>2162.9075750000002</v>
      </c>
      <c r="E150" s="10">
        <f t="shared" ref="E150:N150" si="7">E149*1.9835</f>
        <v>0</v>
      </c>
      <c r="F150" s="10">
        <f t="shared" si="7"/>
        <v>4144.0670449999998</v>
      </c>
      <c r="G150" s="10">
        <f t="shared" si="7"/>
        <v>5699.3293950000016</v>
      </c>
      <c r="H150" s="10">
        <f t="shared" si="7"/>
        <v>4168.6426100000008</v>
      </c>
      <c r="I150" s="10">
        <v>12073</v>
      </c>
      <c r="J150" s="10">
        <f t="shared" si="7"/>
        <v>8423.4682950000006</v>
      </c>
      <c r="K150" s="10">
        <f t="shared" si="7"/>
        <v>2472.4922550000001</v>
      </c>
      <c r="L150" s="10">
        <f t="shared" si="7"/>
        <v>2129.1484049999999</v>
      </c>
      <c r="M150" s="10">
        <f t="shared" si="7"/>
        <v>2950.2380650000009</v>
      </c>
      <c r="N150" s="10">
        <f t="shared" si="7"/>
        <v>3459.1248249999999</v>
      </c>
    </row>
    <row r="151" spans="1:14" ht="15.75">
      <c r="A151" s="2"/>
      <c r="B151" s="2"/>
      <c r="C151" s="9"/>
      <c r="D151" s="9"/>
      <c r="E151" s="9"/>
      <c r="F151" s="9"/>
      <c r="G151" s="9"/>
      <c r="H151" s="9"/>
      <c r="I151" s="9" t="s">
        <v>20</v>
      </c>
      <c r="J151" s="9"/>
      <c r="K151" s="11">
        <f>COUNTA(C118:N148)-7</f>
        <v>314</v>
      </c>
      <c r="L151" s="9" t="s">
        <v>21</v>
      </c>
    </row>
    <row r="152" spans="1:14" ht="16.5" thickBot="1">
      <c r="A152" s="12">
        <v>2003</v>
      </c>
      <c r="B152" s="12" t="s">
        <v>22</v>
      </c>
      <c r="C152" s="12"/>
      <c r="D152" s="13">
        <f>SUM(C149:N149)</f>
        <v>26193.989999999998</v>
      </c>
      <c r="E152" s="14" t="s">
        <v>18</v>
      </c>
      <c r="F152" s="14"/>
      <c r="G152" s="13">
        <f>D152*1.9835</f>
        <v>51955.779165</v>
      </c>
      <c r="H152" s="14" t="s">
        <v>23</v>
      </c>
      <c r="I152" s="12" t="s">
        <v>24</v>
      </c>
      <c r="J152" s="12"/>
      <c r="K152" s="15">
        <v>365</v>
      </c>
      <c r="L152" s="12" t="s">
        <v>21</v>
      </c>
      <c r="M152" s="23"/>
      <c r="N152" s="23"/>
    </row>
    <row r="153" spans="1:14" ht="15.75">
      <c r="A153" s="1" t="s">
        <v>0</v>
      </c>
      <c r="B153" s="2"/>
      <c r="C153" s="2"/>
      <c r="D153" s="2"/>
      <c r="E153" s="16"/>
      <c r="F153" s="1"/>
      <c r="G153" s="1"/>
      <c r="H153" s="1"/>
      <c r="I153" s="16"/>
      <c r="J153" s="1"/>
      <c r="K153" s="2"/>
      <c r="L153" s="2"/>
      <c r="M153" s="2"/>
      <c r="N153" s="2"/>
    </row>
    <row r="154" spans="1:14">
      <c r="A154" t="s">
        <v>25</v>
      </c>
      <c r="G154" t="s">
        <v>2</v>
      </c>
      <c r="I154" t="s">
        <v>46</v>
      </c>
      <c r="K154" s="24"/>
    </row>
    <row r="155" spans="1:14" ht="16.5" thickBot="1">
      <c r="A155" s="3" t="s">
        <v>5</v>
      </c>
      <c r="B155" s="3" t="s">
        <v>6</v>
      </c>
      <c r="C155" s="4" t="s">
        <v>44</v>
      </c>
      <c r="D155" s="4" t="s">
        <v>43</v>
      </c>
      <c r="E155" s="4" t="s">
        <v>7</v>
      </c>
      <c r="F155" s="4" t="s">
        <v>8</v>
      </c>
      <c r="G155" s="4" t="s">
        <v>9</v>
      </c>
      <c r="H155" s="4" t="s">
        <v>10</v>
      </c>
      <c r="I155" s="4" t="s">
        <v>11</v>
      </c>
      <c r="J155" s="4" t="s">
        <v>12</v>
      </c>
      <c r="K155" s="4" t="s">
        <v>13</v>
      </c>
      <c r="L155" s="4" t="s">
        <v>14</v>
      </c>
      <c r="M155" s="4" t="s">
        <v>15</v>
      </c>
      <c r="N155" s="4" t="s">
        <v>16</v>
      </c>
    </row>
    <row r="156" spans="1:14" ht="16.5" thickTop="1">
      <c r="A156" s="1">
        <v>2004</v>
      </c>
      <c r="B156" s="5">
        <v>1</v>
      </c>
      <c r="C156" s="6">
        <v>59.85</v>
      </c>
      <c r="D156" s="6">
        <v>55</v>
      </c>
      <c r="E156" s="6"/>
      <c r="F156" s="6">
        <v>81.03</v>
      </c>
      <c r="G156" s="6">
        <v>52.54</v>
      </c>
      <c r="H156" s="6">
        <v>24.67</v>
      </c>
      <c r="I156" s="6">
        <v>25.14</v>
      </c>
      <c r="J156" s="6">
        <v>7.45</v>
      </c>
      <c r="K156" s="6"/>
      <c r="L156" s="6">
        <v>31.87</v>
      </c>
      <c r="M156" s="6">
        <v>38.840000000000003</v>
      </c>
      <c r="N156" s="7">
        <v>33.729999999999997</v>
      </c>
    </row>
    <row r="157" spans="1:14" ht="15.75">
      <c r="A157" s="2"/>
      <c r="B157" s="5">
        <v>2</v>
      </c>
      <c r="C157" s="6">
        <v>61.42</v>
      </c>
      <c r="D157" s="6">
        <v>50</v>
      </c>
      <c r="E157" s="6"/>
      <c r="F157" s="6">
        <v>79.59</v>
      </c>
      <c r="G157" s="6">
        <v>65.069999999999993</v>
      </c>
      <c r="H157" s="6">
        <v>24.67</v>
      </c>
      <c r="I157" s="6">
        <v>34.08</v>
      </c>
      <c r="J157" s="6">
        <v>5.53</v>
      </c>
      <c r="K157" s="6"/>
      <c r="L157" s="6">
        <v>33.31</v>
      </c>
      <c r="M157" s="6">
        <v>43.67</v>
      </c>
      <c r="N157" s="7">
        <v>41.31</v>
      </c>
    </row>
    <row r="158" spans="1:14" ht="15.75">
      <c r="A158" s="2"/>
      <c r="B158" s="5">
        <v>3</v>
      </c>
      <c r="C158" s="6">
        <v>61.7</v>
      </c>
      <c r="D158" s="6">
        <v>45</v>
      </c>
      <c r="E158" s="6"/>
      <c r="F158" s="6">
        <v>77.34</v>
      </c>
      <c r="G158" s="6">
        <v>60.07</v>
      </c>
      <c r="H158" s="6">
        <v>14.86</v>
      </c>
      <c r="I158" s="6">
        <v>37.979999999999997</v>
      </c>
      <c r="J158" s="6">
        <v>4.75</v>
      </c>
      <c r="K158" s="6"/>
      <c r="L158" s="6">
        <v>33.04</v>
      </c>
      <c r="M158" s="6">
        <v>48.46</v>
      </c>
      <c r="N158" s="7">
        <v>40.03</v>
      </c>
    </row>
    <row r="159" spans="1:14" ht="15.75">
      <c r="A159" s="2"/>
      <c r="B159" s="5">
        <v>4</v>
      </c>
      <c r="C159" s="6">
        <v>60.08</v>
      </c>
      <c r="D159" s="6">
        <v>45</v>
      </c>
      <c r="E159" s="6"/>
      <c r="F159" s="6">
        <v>74.97</v>
      </c>
      <c r="G159" s="6">
        <v>58.18</v>
      </c>
      <c r="H159" s="6">
        <v>9.7200000000000006</v>
      </c>
      <c r="I159" s="6">
        <v>42.26</v>
      </c>
      <c r="J159" s="6"/>
      <c r="K159" s="6"/>
      <c r="L159" s="6">
        <v>32.17</v>
      </c>
      <c r="M159" s="6">
        <v>56.27</v>
      </c>
      <c r="N159" s="7">
        <v>48.85</v>
      </c>
    </row>
    <row r="160" spans="1:14" ht="15.75">
      <c r="A160" s="2"/>
      <c r="B160" s="5">
        <v>5</v>
      </c>
      <c r="C160" s="6">
        <v>59.78</v>
      </c>
      <c r="D160" s="6">
        <v>45</v>
      </c>
      <c r="E160" s="6"/>
      <c r="F160" s="6">
        <v>76.790000000000006</v>
      </c>
      <c r="G160" s="6">
        <v>56.25</v>
      </c>
      <c r="H160" s="6">
        <v>9.1300000000000008</v>
      </c>
      <c r="I160" s="6">
        <v>44.41</v>
      </c>
      <c r="J160" s="6"/>
      <c r="K160" s="6"/>
      <c r="L160" s="6">
        <v>31.48</v>
      </c>
      <c r="M160" s="6">
        <v>59.05</v>
      </c>
      <c r="N160" s="7">
        <v>53.52</v>
      </c>
    </row>
    <row r="161" spans="1:14" ht="15.75">
      <c r="A161" s="2"/>
      <c r="B161" s="5">
        <v>6</v>
      </c>
      <c r="C161" s="6">
        <v>59.54</v>
      </c>
      <c r="D161" s="6">
        <v>45</v>
      </c>
      <c r="E161" s="6"/>
      <c r="F161" s="6">
        <v>77.77</v>
      </c>
      <c r="G161" s="6">
        <v>52.98</v>
      </c>
      <c r="H161" s="6">
        <v>8.84</v>
      </c>
      <c r="I161" s="6">
        <v>42.02</v>
      </c>
      <c r="J161" s="6"/>
      <c r="K161" s="6"/>
      <c r="L161" s="6">
        <v>31.29</v>
      </c>
      <c r="M161" s="6">
        <v>49.97</v>
      </c>
      <c r="N161" s="7">
        <v>44.29</v>
      </c>
    </row>
    <row r="162" spans="1:14" ht="15.75">
      <c r="A162" s="2"/>
      <c r="B162" s="5">
        <v>7</v>
      </c>
      <c r="C162" s="6">
        <v>60.25</v>
      </c>
      <c r="D162" s="6">
        <v>45</v>
      </c>
      <c r="E162" s="6"/>
      <c r="F162" s="6">
        <v>85.98</v>
      </c>
      <c r="G162" s="6">
        <v>49.78</v>
      </c>
      <c r="H162" s="6">
        <v>8.65</v>
      </c>
      <c r="I162" s="6">
        <v>50.97</v>
      </c>
      <c r="J162" s="6"/>
      <c r="K162" s="6"/>
      <c r="L162" s="6">
        <v>31.17</v>
      </c>
      <c r="M162" s="6">
        <v>48.38</v>
      </c>
      <c r="N162" s="7">
        <v>51.81</v>
      </c>
    </row>
    <row r="163" spans="1:14" ht="15.75">
      <c r="A163" s="2"/>
      <c r="B163" s="5">
        <v>8</v>
      </c>
      <c r="C163" s="6">
        <v>59.41</v>
      </c>
      <c r="D163" s="6">
        <v>45</v>
      </c>
      <c r="E163" s="6"/>
      <c r="F163" s="6">
        <v>86.23</v>
      </c>
      <c r="G163" s="6">
        <v>48.43</v>
      </c>
      <c r="H163" s="6">
        <v>8.65</v>
      </c>
      <c r="I163" s="6">
        <v>45.91</v>
      </c>
      <c r="J163" s="6"/>
      <c r="K163" s="6"/>
      <c r="L163" s="6">
        <v>31</v>
      </c>
      <c r="M163" s="6">
        <v>47.39</v>
      </c>
      <c r="N163" s="7">
        <v>50.2</v>
      </c>
    </row>
    <row r="164" spans="1:14" ht="15.75">
      <c r="A164" s="2"/>
      <c r="B164" s="5">
        <v>9</v>
      </c>
      <c r="C164" s="6">
        <v>58</v>
      </c>
      <c r="D164" s="6">
        <v>45</v>
      </c>
      <c r="E164" s="6"/>
      <c r="F164" s="6">
        <v>80.989999999999995</v>
      </c>
      <c r="G164" s="6">
        <v>54.11</v>
      </c>
      <c r="H164" s="6">
        <v>5.17</v>
      </c>
      <c r="I164" s="6">
        <v>47.11</v>
      </c>
      <c r="J164" s="6"/>
      <c r="K164" s="6"/>
      <c r="L164" s="6">
        <v>31.02</v>
      </c>
      <c r="M164" s="6">
        <v>46.95</v>
      </c>
      <c r="N164" s="7">
        <v>50.1</v>
      </c>
    </row>
    <row r="165" spans="1:14" ht="15.75">
      <c r="A165" s="2"/>
      <c r="B165" s="5">
        <v>10</v>
      </c>
      <c r="C165" s="6">
        <v>57.93</v>
      </c>
      <c r="D165" s="6">
        <v>45</v>
      </c>
      <c r="E165" s="6"/>
      <c r="F165" s="6">
        <v>79.680000000000007</v>
      </c>
      <c r="G165" s="6">
        <v>61.84</v>
      </c>
      <c r="H165" s="6"/>
      <c r="I165" s="6">
        <v>42.89</v>
      </c>
      <c r="J165" s="6"/>
      <c r="K165" s="6"/>
      <c r="L165" s="6">
        <v>31.35</v>
      </c>
      <c r="M165" s="6">
        <v>48.83</v>
      </c>
      <c r="N165" s="7">
        <v>49.3</v>
      </c>
    </row>
    <row r="166" spans="1:14" ht="15.75">
      <c r="A166" s="2"/>
      <c r="B166" s="5">
        <v>11</v>
      </c>
      <c r="C166" s="6">
        <v>57.55</v>
      </c>
      <c r="D166" s="6">
        <v>45</v>
      </c>
      <c r="E166" s="6"/>
      <c r="F166" s="6">
        <v>77.36</v>
      </c>
      <c r="G166" s="6">
        <v>60.82</v>
      </c>
      <c r="H166" s="6"/>
      <c r="I166" s="6">
        <v>42.73</v>
      </c>
      <c r="J166" s="6"/>
      <c r="K166" s="6"/>
      <c r="L166" s="6">
        <v>33.049999999999997</v>
      </c>
      <c r="M166" s="6">
        <v>51.02</v>
      </c>
      <c r="N166" s="7">
        <v>46.67</v>
      </c>
    </row>
    <row r="167" spans="1:14" ht="15.75">
      <c r="A167" s="2"/>
      <c r="B167" s="5">
        <v>12</v>
      </c>
      <c r="C167" s="6">
        <v>55.84</v>
      </c>
      <c r="D167" s="6">
        <v>45</v>
      </c>
      <c r="E167" s="6"/>
      <c r="F167" s="6">
        <v>79.099999999999994</v>
      </c>
      <c r="G167" s="6">
        <v>59.12</v>
      </c>
      <c r="H167" s="6"/>
      <c r="I167" s="6">
        <v>43.46</v>
      </c>
      <c r="J167" s="6"/>
      <c r="K167" s="6"/>
      <c r="L167" s="6">
        <v>35.36</v>
      </c>
      <c r="M167" s="6">
        <v>49.52</v>
      </c>
      <c r="N167" s="7">
        <v>50.12</v>
      </c>
    </row>
    <row r="168" spans="1:14" ht="15.75">
      <c r="A168" s="2"/>
      <c r="B168" s="5">
        <v>13</v>
      </c>
      <c r="C168" s="6">
        <v>54.06</v>
      </c>
      <c r="D168" s="6">
        <v>45</v>
      </c>
      <c r="E168" s="6"/>
      <c r="F168" s="6">
        <v>84.32</v>
      </c>
      <c r="G168" s="6">
        <v>54.92</v>
      </c>
      <c r="H168" s="6"/>
      <c r="I168" s="6">
        <v>45.52</v>
      </c>
      <c r="J168" s="6"/>
      <c r="K168" s="6"/>
      <c r="L168" s="6">
        <v>34.54</v>
      </c>
      <c r="M168" s="6">
        <v>47.22</v>
      </c>
      <c r="N168" s="7">
        <v>54.01</v>
      </c>
    </row>
    <row r="169" spans="1:14" ht="15.75">
      <c r="A169" s="2"/>
      <c r="B169" s="5">
        <v>14</v>
      </c>
      <c r="C169" s="6">
        <v>58.42</v>
      </c>
      <c r="D169" s="6">
        <v>55</v>
      </c>
      <c r="E169" s="6"/>
      <c r="F169" s="6">
        <v>84.54</v>
      </c>
      <c r="G169" s="6">
        <v>44.97</v>
      </c>
      <c r="H169" s="6"/>
      <c r="I169" s="6">
        <v>52.43</v>
      </c>
      <c r="J169" s="6"/>
      <c r="K169" s="6"/>
      <c r="L169" s="6">
        <v>34.26</v>
      </c>
      <c r="M169" s="6">
        <v>48.78</v>
      </c>
      <c r="N169" s="7">
        <v>34.590000000000003</v>
      </c>
    </row>
    <row r="170" spans="1:14" ht="15.75">
      <c r="A170" s="2"/>
      <c r="B170" s="5">
        <v>15</v>
      </c>
      <c r="C170" s="6">
        <v>57.09</v>
      </c>
      <c r="D170" s="6">
        <v>60</v>
      </c>
      <c r="E170" s="6"/>
      <c r="F170" s="6">
        <v>84.21</v>
      </c>
      <c r="G170" s="6">
        <v>48.11</v>
      </c>
      <c r="H170" s="6"/>
      <c r="I170" s="6">
        <v>46.33</v>
      </c>
      <c r="J170" s="6"/>
      <c r="K170" s="6"/>
      <c r="L170" s="6">
        <v>35.159999999999997</v>
      </c>
      <c r="M170" s="6">
        <v>49.96</v>
      </c>
      <c r="N170" s="7">
        <v>38.21</v>
      </c>
    </row>
    <row r="171" spans="1:14" ht="15.75">
      <c r="A171" s="2"/>
      <c r="B171" s="5">
        <v>16</v>
      </c>
      <c r="C171" s="6">
        <v>55.06</v>
      </c>
      <c r="D171" s="6">
        <v>60</v>
      </c>
      <c r="E171" s="6"/>
      <c r="F171" s="6">
        <v>80.930000000000007</v>
      </c>
      <c r="G171" s="6">
        <v>50.62</v>
      </c>
      <c r="H171" s="6"/>
      <c r="I171" s="6">
        <v>36.08</v>
      </c>
      <c r="J171" s="6"/>
      <c r="K171" s="6"/>
      <c r="L171" s="6">
        <v>34.74</v>
      </c>
      <c r="M171" s="6">
        <v>49.86</v>
      </c>
      <c r="N171" s="7">
        <v>46.88</v>
      </c>
    </row>
    <row r="172" spans="1:14" ht="15.75">
      <c r="A172" s="2"/>
      <c r="B172" s="5">
        <v>17</v>
      </c>
      <c r="C172" s="6">
        <v>53.53</v>
      </c>
      <c r="D172" s="6">
        <v>60</v>
      </c>
      <c r="E172" s="6"/>
      <c r="F172" s="6">
        <v>76.260000000000005</v>
      </c>
      <c r="G172" s="6">
        <v>53.66</v>
      </c>
      <c r="H172" s="6"/>
      <c r="I172" s="6">
        <v>23.13</v>
      </c>
      <c r="J172" s="6"/>
      <c r="K172" s="6"/>
      <c r="L172" s="6">
        <v>34.56</v>
      </c>
      <c r="M172" s="6">
        <v>50.57</v>
      </c>
      <c r="N172" s="7">
        <v>51.76</v>
      </c>
    </row>
    <row r="173" spans="1:14" ht="15.75">
      <c r="A173" s="2"/>
      <c r="B173" s="5">
        <v>18</v>
      </c>
      <c r="C173" s="6">
        <v>53.48</v>
      </c>
      <c r="D173" s="6">
        <v>60</v>
      </c>
      <c r="E173" s="6"/>
      <c r="F173" s="6">
        <v>76.02</v>
      </c>
      <c r="G173" s="6">
        <v>61.05</v>
      </c>
      <c r="H173" s="6">
        <v>51.62</v>
      </c>
      <c r="I173" s="6">
        <v>18.760000000000002</v>
      </c>
      <c r="J173" s="6"/>
      <c r="K173" s="6"/>
      <c r="L173" s="6">
        <v>36.51</v>
      </c>
      <c r="M173" s="6">
        <v>51.07</v>
      </c>
      <c r="N173" s="7">
        <v>58.82</v>
      </c>
    </row>
    <row r="174" spans="1:14" ht="15.75">
      <c r="A174" s="2"/>
      <c r="B174" s="5">
        <v>19</v>
      </c>
      <c r="C174" s="6">
        <v>56.01</v>
      </c>
      <c r="D174" s="6">
        <v>45</v>
      </c>
      <c r="E174" s="6"/>
      <c r="F174" s="6">
        <v>72.56</v>
      </c>
      <c r="G174" s="6">
        <v>63.33</v>
      </c>
      <c r="H174" s="6">
        <v>44.44</v>
      </c>
      <c r="I174" s="6">
        <v>17.93</v>
      </c>
      <c r="J174" s="6"/>
      <c r="K174" s="6"/>
      <c r="L174" s="6">
        <v>38.01</v>
      </c>
      <c r="M174" s="6">
        <v>48.78</v>
      </c>
      <c r="N174" s="7">
        <v>47.13</v>
      </c>
    </row>
    <row r="175" spans="1:14" ht="15.75">
      <c r="A175" s="2"/>
      <c r="B175" s="5">
        <v>20</v>
      </c>
      <c r="C175" s="6">
        <v>61.22</v>
      </c>
      <c r="D175" s="6">
        <v>25</v>
      </c>
      <c r="E175" s="6"/>
      <c r="F175" s="6">
        <v>72.790000000000006</v>
      </c>
      <c r="G175" s="6">
        <v>63.26</v>
      </c>
      <c r="H175" s="6">
        <v>31.12</v>
      </c>
      <c r="I175" s="6">
        <v>15.52</v>
      </c>
      <c r="J175" s="6"/>
      <c r="K175" s="6"/>
      <c r="L175" s="6">
        <v>37.44</v>
      </c>
      <c r="M175" s="6">
        <v>48.92</v>
      </c>
      <c r="N175" s="7">
        <v>48.8</v>
      </c>
    </row>
    <row r="176" spans="1:14" ht="15.75">
      <c r="A176" s="2"/>
      <c r="B176" s="5">
        <v>21</v>
      </c>
      <c r="C176" s="6">
        <v>56.28</v>
      </c>
      <c r="D176" s="6"/>
      <c r="E176" s="6"/>
      <c r="F176" s="6">
        <v>70.709999999999994</v>
      </c>
      <c r="G176" s="6">
        <v>62.32</v>
      </c>
      <c r="H176" s="6">
        <v>30.06</v>
      </c>
      <c r="I176" s="6">
        <v>14.56</v>
      </c>
      <c r="J176" s="6"/>
      <c r="K176" s="6"/>
      <c r="L176" s="6">
        <v>35.74</v>
      </c>
      <c r="M176" s="6">
        <v>49</v>
      </c>
      <c r="N176" s="7">
        <v>56.36</v>
      </c>
    </row>
    <row r="177" spans="1:14" ht="15.75">
      <c r="A177" s="2"/>
      <c r="B177" s="5">
        <v>22</v>
      </c>
      <c r="C177" s="6">
        <v>68.66</v>
      </c>
      <c r="D177" s="6"/>
      <c r="E177" s="6">
        <v>11.5</v>
      </c>
      <c r="F177" s="6">
        <v>68.97</v>
      </c>
      <c r="G177" s="6">
        <v>62.01</v>
      </c>
      <c r="H177" s="6">
        <v>27.81</v>
      </c>
      <c r="I177" s="6">
        <v>13.54</v>
      </c>
      <c r="J177" s="6"/>
      <c r="K177" s="6"/>
      <c r="L177" s="6">
        <v>35.299999999999997</v>
      </c>
      <c r="M177" s="6">
        <v>48.62</v>
      </c>
      <c r="N177" s="7">
        <v>48.69</v>
      </c>
    </row>
    <row r="178" spans="1:14" ht="15.75">
      <c r="A178" s="2"/>
      <c r="B178" s="5">
        <v>23</v>
      </c>
      <c r="C178" s="6">
        <v>67.3</v>
      </c>
      <c r="D178" s="6"/>
      <c r="E178" s="6">
        <v>52.84</v>
      </c>
      <c r="F178" s="6">
        <v>76.81</v>
      </c>
      <c r="G178" s="6">
        <v>61.3</v>
      </c>
      <c r="H178" s="6">
        <v>23.88</v>
      </c>
      <c r="I178" s="6">
        <v>12.91</v>
      </c>
      <c r="J178" s="6"/>
      <c r="K178" s="6"/>
      <c r="L178" s="6">
        <v>35.729999999999997</v>
      </c>
      <c r="M178" s="6">
        <v>45.17</v>
      </c>
      <c r="N178" s="7">
        <v>32.76</v>
      </c>
    </row>
    <row r="179" spans="1:14" ht="15.75">
      <c r="A179" s="2"/>
      <c r="B179" s="5">
        <v>24</v>
      </c>
      <c r="C179" s="6">
        <v>74.95</v>
      </c>
      <c r="D179" s="6"/>
      <c r="E179" s="6">
        <v>80.67</v>
      </c>
      <c r="F179" s="6">
        <v>85.19</v>
      </c>
      <c r="G179" s="6">
        <v>50.21</v>
      </c>
      <c r="H179" s="6">
        <v>16.28</v>
      </c>
      <c r="I179" s="6">
        <v>12.28</v>
      </c>
      <c r="J179" s="6"/>
      <c r="K179" s="6">
        <v>34.380000000000003</v>
      </c>
      <c r="L179" s="6">
        <v>35.31</v>
      </c>
      <c r="M179" s="6">
        <v>42.73</v>
      </c>
      <c r="N179" s="7">
        <v>31.44</v>
      </c>
    </row>
    <row r="180" spans="1:14" ht="15.75">
      <c r="A180" s="2"/>
      <c r="B180" s="5">
        <v>25</v>
      </c>
      <c r="C180" s="6">
        <v>58.06</v>
      </c>
      <c r="D180" s="6"/>
      <c r="E180" s="6">
        <v>81.459999999999994</v>
      </c>
      <c r="F180" s="6">
        <v>88.94</v>
      </c>
      <c r="G180" s="6">
        <v>25.18</v>
      </c>
      <c r="H180" s="6">
        <v>10.08</v>
      </c>
      <c r="I180" s="6">
        <v>11.41</v>
      </c>
      <c r="J180" s="6"/>
      <c r="K180" s="6">
        <v>23.96</v>
      </c>
      <c r="L180" s="6">
        <v>34.01</v>
      </c>
      <c r="M180" s="6">
        <v>45.13</v>
      </c>
      <c r="N180" s="7">
        <v>31.22</v>
      </c>
    </row>
    <row r="181" spans="1:14" ht="15.75">
      <c r="A181" s="2"/>
      <c r="B181" s="5">
        <v>26</v>
      </c>
      <c r="C181" s="6">
        <v>55</v>
      </c>
      <c r="D181" s="6"/>
      <c r="E181" s="6">
        <v>79.86</v>
      </c>
      <c r="F181" s="6">
        <v>87.75</v>
      </c>
      <c r="G181" s="6">
        <v>25.85</v>
      </c>
      <c r="H181" s="6">
        <v>9.02</v>
      </c>
      <c r="I181" s="6">
        <v>10.31</v>
      </c>
      <c r="J181" s="6"/>
      <c r="K181" s="6">
        <v>13.05</v>
      </c>
      <c r="L181" s="6">
        <v>33.799999999999997</v>
      </c>
      <c r="M181" s="6">
        <v>51.96</v>
      </c>
      <c r="N181" s="7">
        <v>32.96</v>
      </c>
    </row>
    <row r="182" spans="1:14" ht="15.75">
      <c r="A182" s="2"/>
      <c r="B182" s="5">
        <v>27</v>
      </c>
      <c r="C182" s="6">
        <v>55</v>
      </c>
      <c r="D182" s="6"/>
      <c r="E182" s="6">
        <v>86.44</v>
      </c>
      <c r="F182" s="6">
        <v>80.459999999999994</v>
      </c>
      <c r="G182" s="6">
        <v>26.39</v>
      </c>
      <c r="H182" s="6">
        <v>8.84</v>
      </c>
      <c r="I182" s="6">
        <v>9.51</v>
      </c>
      <c r="J182" s="6"/>
      <c r="K182" s="6">
        <v>7</v>
      </c>
      <c r="L182" s="6">
        <v>35.51</v>
      </c>
      <c r="M182" s="6">
        <v>55.45</v>
      </c>
      <c r="N182" s="7">
        <v>36.659999999999997</v>
      </c>
    </row>
    <row r="183" spans="1:14" ht="15.75">
      <c r="A183" s="2"/>
      <c r="B183" s="5">
        <v>28</v>
      </c>
      <c r="C183" s="6">
        <v>55</v>
      </c>
      <c r="D183" s="6"/>
      <c r="E183" s="6">
        <v>99.040999999999997</v>
      </c>
      <c r="F183" s="6">
        <v>76.06</v>
      </c>
      <c r="G183" s="6">
        <v>26.03</v>
      </c>
      <c r="H183" s="6">
        <v>32.1</v>
      </c>
      <c r="I183" s="6">
        <v>8.8800000000000008</v>
      </c>
      <c r="J183" s="6"/>
      <c r="K183" s="6">
        <v>5.3</v>
      </c>
      <c r="L183" s="6">
        <v>38.79</v>
      </c>
      <c r="M183" s="6">
        <v>49.45</v>
      </c>
      <c r="N183" s="7">
        <v>40.380000000000003</v>
      </c>
    </row>
    <row r="184" spans="1:14" ht="15.75">
      <c r="A184" s="2"/>
      <c r="B184" s="5">
        <v>29</v>
      </c>
      <c r="C184" s="6">
        <v>55</v>
      </c>
      <c r="D184" s="6"/>
      <c r="E184" s="6">
        <v>98.8</v>
      </c>
      <c r="F184" s="6">
        <v>47.47</v>
      </c>
      <c r="G184" s="6">
        <v>25.82</v>
      </c>
      <c r="H184" s="6">
        <v>70.010000000000005</v>
      </c>
      <c r="I184" s="6">
        <v>8.42</v>
      </c>
      <c r="J184" s="6"/>
      <c r="K184" s="6">
        <v>4.55</v>
      </c>
      <c r="L184" s="6">
        <v>39.130000000000003</v>
      </c>
      <c r="M184" s="6">
        <v>51.68</v>
      </c>
      <c r="N184" s="7">
        <v>43.47</v>
      </c>
    </row>
    <row r="185" spans="1:14" ht="15.75">
      <c r="A185" s="2"/>
      <c r="B185" s="5">
        <v>30</v>
      </c>
      <c r="C185" s="6">
        <v>55</v>
      </c>
      <c r="D185" s="8" t="s">
        <v>17</v>
      </c>
      <c r="E185" s="6">
        <v>89.68</v>
      </c>
      <c r="F185" s="6">
        <v>23.66</v>
      </c>
      <c r="G185" s="6">
        <v>25.34</v>
      </c>
      <c r="H185" s="6">
        <v>36.93</v>
      </c>
      <c r="I185" s="6">
        <v>7.93</v>
      </c>
      <c r="J185" s="6"/>
      <c r="K185" s="6">
        <v>4.75</v>
      </c>
      <c r="L185" s="6">
        <v>39.99</v>
      </c>
      <c r="M185" s="6">
        <v>64.66</v>
      </c>
      <c r="N185" s="7">
        <v>51.93</v>
      </c>
    </row>
    <row r="186" spans="1:14" ht="15.75">
      <c r="A186" s="2"/>
      <c r="B186" s="5">
        <v>31</v>
      </c>
      <c r="C186" s="7">
        <v>55</v>
      </c>
      <c r="D186" s="8" t="s">
        <v>17</v>
      </c>
      <c r="E186" s="7">
        <v>83.13</v>
      </c>
      <c r="F186" s="8" t="s">
        <v>17</v>
      </c>
      <c r="G186" s="7">
        <v>24.77</v>
      </c>
      <c r="H186" s="8" t="s">
        <v>17</v>
      </c>
      <c r="I186" s="6">
        <v>7.53</v>
      </c>
      <c r="J186" s="7"/>
      <c r="K186" s="17" t="s">
        <v>17</v>
      </c>
      <c r="L186" s="6">
        <v>38.79</v>
      </c>
      <c r="M186" s="17" t="s">
        <v>17</v>
      </c>
      <c r="N186" s="7">
        <v>57.75</v>
      </c>
    </row>
    <row r="187" spans="1:14" ht="15.75">
      <c r="A187" s="2" t="s">
        <v>18</v>
      </c>
      <c r="B187" s="2"/>
      <c r="C187" s="9">
        <f t="shared" ref="C187:N187" si="8">SUM(C156:C186)</f>
        <v>1815.47</v>
      </c>
      <c r="D187" s="9">
        <f t="shared" si="8"/>
        <v>965</v>
      </c>
      <c r="E187" s="9">
        <f t="shared" si="8"/>
        <v>763.42099999999994</v>
      </c>
      <c r="F187" s="9">
        <f t="shared" si="8"/>
        <v>2294.4799999999996</v>
      </c>
      <c r="G187" s="9">
        <f t="shared" si="8"/>
        <v>1534.3299999999997</v>
      </c>
      <c r="H187" s="9">
        <f t="shared" si="8"/>
        <v>506.55</v>
      </c>
      <c r="I187" s="9">
        <f t="shared" si="8"/>
        <v>871.9399999999996</v>
      </c>
      <c r="J187" s="9">
        <f t="shared" si="8"/>
        <v>17.73</v>
      </c>
      <c r="K187" s="9">
        <f t="shared" si="8"/>
        <v>92.99</v>
      </c>
      <c r="L187" s="9">
        <f t="shared" si="8"/>
        <v>1073.4299999999998</v>
      </c>
      <c r="M187" s="9">
        <f t="shared" si="8"/>
        <v>1487.3600000000004</v>
      </c>
      <c r="N187" s="9">
        <f t="shared" si="8"/>
        <v>1403.7500000000005</v>
      </c>
    </row>
    <row r="188" spans="1:14" ht="15.75">
      <c r="A188" s="2" t="s">
        <v>19</v>
      </c>
      <c r="B188" s="2"/>
      <c r="C188" s="10">
        <f t="shared" ref="C188:N188" si="9">C187*1.9835</f>
        <v>3600.9847450000002</v>
      </c>
      <c r="D188" s="10">
        <f t="shared" si="9"/>
        <v>1914.0775000000001</v>
      </c>
      <c r="E188" s="10">
        <f t="shared" si="9"/>
        <v>1514.2455534999999</v>
      </c>
      <c r="F188" s="10">
        <f t="shared" si="9"/>
        <v>4551.1010799999995</v>
      </c>
      <c r="G188" s="10">
        <f t="shared" si="9"/>
        <v>3043.3435549999995</v>
      </c>
      <c r="H188" s="10">
        <f t="shared" si="9"/>
        <v>1004.741925</v>
      </c>
      <c r="I188" s="25">
        <v>1730</v>
      </c>
      <c r="J188" s="10">
        <f t="shared" si="9"/>
        <v>35.167455000000004</v>
      </c>
      <c r="K188" s="10">
        <f t="shared" si="9"/>
        <v>184.44566499999999</v>
      </c>
      <c r="L188" s="10">
        <f t="shared" si="9"/>
        <v>2129.1484049999999</v>
      </c>
      <c r="M188" s="10">
        <f t="shared" si="9"/>
        <v>2950.1785600000007</v>
      </c>
      <c r="N188" s="10">
        <f t="shared" si="9"/>
        <v>2784.3381250000011</v>
      </c>
    </row>
    <row r="189" spans="1:14" ht="15.75">
      <c r="A189" s="2"/>
      <c r="B189" s="2"/>
      <c r="C189" s="2"/>
      <c r="E189" s="9"/>
      <c r="F189" s="9"/>
      <c r="G189" s="9"/>
      <c r="H189" s="9"/>
      <c r="I189" s="9"/>
      <c r="J189" s="9"/>
      <c r="K189" s="9" t="s">
        <v>20</v>
      </c>
      <c r="L189" s="9"/>
      <c r="M189" s="11">
        <f>COUNTA(C156:N186)-6</f>
        <v>277</v>
      </c>
      <c r="N189" s="9" t="s">
        <v>21</v>
      </c>
    </row>
    <row r="190" spans="1:14" ht="16.5" thickBot="1">
      <c r="A190" s="12">
        <v>2004</v>
      </c>
      <c r="B190" s="12" t="s">
        <v>22</v>
      </c>
      <c r="C190" s="12"/>
      <c r="D190" s="23"/>
      <c r="E190" s="12"/>
      <c r="F190" s="13">
        <f>SUM(E187:N187)</f>
        <v>10045.980999999998</v>
      </c>
      <c r="G190" s="14" t="s">
        <v>18</v>
      </c>
      <c r="H190" s="14"/>
      <c r="I190" s="13">
        <f>F190*1.9835</f>
        <v>19926.203313499995</v>
      </c>
      <c r="J190" s="14" t="s">
        <v>23</v>
      </c>
      <c r="K190" s="12" t="s">
        <v>24</v>
      </c>
      <c r="L190" s="12"/>
      <c r="M190" s="15">
        <v>366</v>
      </c>
      <c r="N190" s="12" t="s">
        <v>21</v>
      </c>
    </row>
    <row r="191" spans="1:14" ht="15.75">
      <c r="A191" s="1" t="s">
        <v>0</v>
      </c>
      <c r="B191" s="2"/>
      <c r="C191" s="2"/>
      <c r="D191" s="2"/>
      <c r="E191" s="16"/>
      <c r="F191" s="1"/>
      <c r="G191" s="1"/>
      <c r="H191" s="1"/>
      <c r="I191" s="16"/>
      <c r="J191" s="1"/>
      <c r="K191" s="2"/>
      <c r="L191" s="2"/>
      <c r="M191" s="2"/>
      <c r="N191" s="2"/>
    </row>
    <row r="192" spans="1:14">
      <c r="A192" t="s">
        <v>25</v>
      </c>
      <c r="G192" t="s">
        <v>2</v>
      </c>
      <c r="I192" t="s">
        <v>46</v>
      </c>
      <c r="K192" s="24"/>
    </row>
    <row r="193" spans="1:14" ht="16.5" thickBot="1">
      <c r="A193" s="3" t="s">
        <v>5</v>
      </c>
      <c r="B193" s="3" t="s">
        <v>6</v>
      </c>
      <c r="C193" s="4" t="s">
        <v>44</v>
      </c>
      <c r="D193" s="4" t="s">
        <v>43</v>
      </c>
      <c r="E193" s="4" t="s">
        <v>7</v>
      </c>
      <c r="F193" s="4" t="s">
        <v>8</v>
      </c>
      <c r="G193" s="4" t="s">
        <v>9</v>
      </c>
      <c r="H193" s="4" t="s">
        <v>10</v>
      </c>
      <c r="I193" s="4" t="s">
        <v>11</v>
      </c>
      <c r="J193" s="4" t="s">
        <v>12</v>
      </c>
      <c r="K193" s="4" t="s">
        <v>13</v>
      </c>
      <c r="L193" s="4" t="s">
        <v>14</v>
      </c>
      <c r="M193" s="4" t="s">
        <v>15</v>
      </c>
      <c r="N193" s="4" t="s">
        <v>16</v>
      </c>
    </row>
    <row r="194" spans="1:14" ht="16.5" thickTop="1">
      <c r="A194" s="1">
        <v>2005</v>
      </c>
      <c r="B194" s="5">
        <v>1</v>
      </c>
      <c r="C194" s="6">
        <v>65.069999999999993</v>
      </c>
      <c r="D194" s="6">
        <v>72.91</v>
      </c>
      <c r="E194" s="6">
        <v>67.42</v>
      </c>
      <c r="F194" s="6">
        <v>99.2</v>
      </c>
      <c r="G194" s="6">
        <v>89.55</v>
      </c>
      <c r="H194" s="6">
        <v>63.69</v>
      </c>
      <c r="I194" s="6">
        <v>14.47</v>
      </c>
      <c r="J194" s="6">
        <v>0</v>
      </c>
      <c r="K194" s="6">
        <v>35.04</v>
      </c>
      <c r="L194" s="6">
        <v>20.43</v>
      </c>
      <c r="M194" s="6">
        <v>35.83</v>
      </c>
      <c r="N194" s="7">
        <v>38.799999999999997</v>
      </c>
    </row>
    <row r="195" spans="1:14" ht="15.75">
      <c r="A195" s="2"/>
      <c r="B195" s="5">
        <v>2</v>
      </c>
      <c r="C195" s="6">
        <v>55.14</v>
      </c>
      <c r="D195" s="6">
        <v>75.14</v>
      </c>
      <c r="E195" s="6">
        <v>71.42</v>
      </c>
      <c r="F195" s="6">
        <v>95.84</v>
      </c>
      <c r="G195" s="6">
        <v>86.94</v>
      </c>
      <c r="H195" s="6">
        <v>66.19</v>
      </c>
      <c r="I195" s="6">
        <v>8.49</v>
      </c>
      <c r="J195" s="6">
        <v>0</v>
      </c>
      <c r="K195" s="6">
        <v>31.06</v>
      </c>
      <c r="L195" s="6">
        <v>21.69</v>
      </c>
      <c r="M195" s="6">
        <v>37.04</v>
      </c>
      <c r="N195" s="7">
        <v>38.619999999999997</v>
      </c>
    </row>
    <row r="196" spans="1:14" ht="15.75">
      <c r="A196" s="2"/>
      <c r="B196" s="5">
        <v>3</v>
      </c>
      <c r="C196" s="6">
        <v>53.63</v>
      </c>
      <c r="D196" s="6">
        <v>80.42</v>
      </c>
      <c r="E196" s="6">
        <v>71.930000000000007</v>
      </c>
      <c r="F196" s="6">
        <v>93.23</v>
      </c>
      <c r="G196" s="6">
        <v>83.91</v>
      </c>
      <c r="H196" s="6">
        <v>83.16</v>
      </c>
      <c r="I196" s="6">
        <v>10.8</v>
      </c>
      <c r="J196" s="6">
        <v>0</v>
      </c>
      <c r="K196" s="6">
        <v>29.83</v>
      </c>
      <c r="L196" s="6">
        <v>22.68</v>
      </c>
      <c r="M196" s="6">
        <v>37.909999999999997</v>
      </c>
      <c r="N196" s="7">
        <v>35.020000000000003</v>
      </c>
    </row>
    <row r="197" spans="1:14" ht="15.75">
      <c r="A197" s="2"/>
      <c r="B197" s="5">
        <v>4</v>
      </c>
      <c r="C197" s="6">
        <v>41.76</v>
      </c>
      <c r="D197" s="6">
        <v>82.04</v>
      </c>
      <c r="E197" s="6">
        <v>70.849999999999994</v>
      </c>
      <c r="F197" s="6">
        <v>90.93</v>
      </c>
      <c r="G197" s="6">
        <v>82.19</v>
      </c>
      <c r="H197" s="6">
        <v>107.7</v>
      </c>
      <c r="I197" s="6">
        <v>10.09</v>
      </c>
      <c r="J197" s="6">
        <v>0</v>
      </c>
      <c r="K197" s="6">
        <v>28.35</v>
      </c>
      <c r="L197" s="6">
        <v>21.36</v>
      </c>
      <c r="M197" s="6">
        <v>38.25</v>
      </c>
      <c r="N197" s="7">
        <v>33.53</v>
      </c>
    </row>
    <row r="198" spans="1:14" ht="15.75">
      <c r="A198" s="2"/>
      <c r="B198" s="5">
        <v>5</v>
      </c>
      <c r="C198" s="6">
        <v>29.58</v>
      </c>
      <c r="D198" s="6">
        <v>89.68</v>
      </c>
      <c r="E198" s="6">
        <v>70.5</v>
      </c>
      <c r="F198" s="6">
        <v>89.45</v>
      </c>
      <c r="G198" s="6">
        <v>83.43</v>
      </c>
      <c r="H198" s="6">
        <v>193.01</v>
      </c>
      <c r="I198" s="6">
        <v>0</v>
      </c>
      <c r="J198" s="6">
        <v>0</v>
      </c>
      <c r="K198" s="6">
        <v>29.77</v>
      </c>
      <c r="L198" s="6">
        <v>19.36</v>
      </c>
      <c r="M198" s="6">
        <v>37.64</v>
      </c>
      <c r="N198" s="7">
        <v>33.1</v>
      </c>
    </row>
    <row r="199" spans="1:14" ht="15.75">
      <c r="A199" s="2"/>
      <c r="B199" s="5">
        <v>6</v>
      </c>
      <c r="C199" s="6">
        <v>26.85</v>
      </c>
      <c r="D199" s="6">
        <v>94.22</v>
      </c>
      <c r="E199" s="6">
        <v>70.78</v>
      </c>
      <c r="F199" s="6">
        <v>92.46</v>
      </c>
      <c r="G199" s="6">
        <v>84.89</v>
      </c>
      <c r="H199" s="6">
        <v>224.06</v>
      </c>
      <c r="I199" s="6">
        <v>0</v>
      </c>
      <c r="J199" s="6">
        <v>0</v>
      </c>
      <c r="K199" s="6">
        <v>33.090000000000003</v>
      </c>
      <c r="L199" s="6">
        <v>17.32</v>
      </c>
      <c r="M199" s="6">
        <v>37.5</v>
      </c>
      <c r="N199" s="7">
        <v>26.07</v>
      </c>
    </row>
    <row r="200" spans="1:14" ht="15.75">
      <c r="A200" s="2"/>
      <c r="B200" s="5">
        <v>7</v>
      </c>
      <c r="C200" s="6">
        <v>31.88</v>
      </c>
      <c r="D200" s="6">
        <v>63.58</v>
      </c>
      <c r="E200" s="6">
        <v>68.89</v>
      </c>
      <c r="F200" s="6">
        <v>100.47</v>
      </c>
      <c r="G200" s="6">
        <v>85.94</v>
      </c>
      <c r="H200" s="6">
        <v>129.88999999999999</v>
      </c>
      <c r="I200" s="6">
        <v>0</v>
      </c>
      <c r="J200" s="6">
        <v>0</v>
      </c>
      <c r="K200" s="6">
        <v>32.86</v>
      </c>
      <c r="L200" s="6">
        <v>18.489999999999998</v>
      </c>
      <c r="M200" s="6">
        <v>38.71</v>
      </c>
      <c r="N200" s="7">
        <v>32.979999999999997</v>
      </c>
    </row>
    <row r="201" spans="1:14" ht="15.75">
      <c r="A201" s="2"/>
      <c r="B201" s="5">
        <v>8</v>
      </c>
      <c r="C201" s="6">
        <v>36.32</v>
      </c>
      <c r="D201" s="6">
        <v>62.9</v>
      </c>
      <c r="E201" s="6">
        <v>67.010000000000005</v>
      </c>
      <c r="F201" s="6">
        <v>198.34</v>
      </c>
      <c r="G201" s="6">
        <v>84.5</v>
      </c>
      <c r="H201" s="6">
        <v>86.84</v>
      </c>
      <c r="I201" s="6">
        <v>0</v>
      </c>
      <c r="J201" s="6">
        <v>0</v>
      </c>
      <c r="K201" s="6">
        <v>31.02</v>
      </c>
      <c r="L201" s="6">
        <v>20.67</v>
      </c>
      <c r="M201" s="6">
        <v>39.61</v>
      </c>
      <c r="N201" s="7">
        <v>27.6</v>
      </c>
    </row>
    <row r="202" spans="1:14" ht="15.75">
      <c r="A202" s="2"/>
      <c r="B202" s="5">
        <v>9</v>
      </c>
      <c r="C202" s="6">
        <v>36.99</v>
      </c>
      <c r="D202" s="6">
        <v>61.47</v>
      </c>
      <c r="E202" s="6">
        <v>67.319999999999993</v>
      </c>
      <c r="F202" s="6">
        <v>190.77</v>
      </c>
      <c r="G202" s="6">
        <v>79.959999999999994</v>
      </c>
      <c r="H202" s="6">
        <v>68.09</v>
      </c>
      <c r="I202" s="6">
        <v>0</v>
      </c>
      <c r="J202" s="6">
        <v>0</v>
      </c>
      <c r="K202" s="6">
        <v>28.01</v>
      </c>
      <c r="L202" s="6">
        <v>22.58</v>
      </c>
      <c r="M202" s="6">
        <v>38.43</v>
      </c>
      <c r="N202" s="7">
        <v>27.16</v>
      </c>
    </row>
    <row r="203" spans="1:14" ht="15.75">
      <c r="A203" s="2"/>
      <c r="B203" s="5">
        <v>10</v>
      </c>
      <c r="C203" s="6">
        <v>32.54</v>
      </c>
      <c r="D203" s="6">
        <v>61.93</v>
      </c>
      <c r="E203" s="6">
        <v>67.739999999999995</v>
      </c>
      <c r="F203" s="6">
        <v>137.33000000000001</v>
      </c>
      <c r="G203" s="6">
        <v>78.959999999999994</v>
      </c>
      <c r="H203" s="6">
        <v>71.94</v>
      </c>
      <c r="I203" s="6">
        <v>7.98</v>
      </c>
      <c r="J203" s="6">
        <v>0</v>
      </c>
      <c r="K203" s="6">
        <v>24.94</v>
      </c>
      <c r="L203" s="6">
        <v>24.13</v>
      </c>
      <c r="M203" s="6">
        <v>37.590000000000003</v>
      </c>
      <c r="N203" s="7">
        <v>29.97</v>
      </c>
    </row>
    <row r="204" spans="1:14" ht="15.75">
      <c r="A204" s="2"/>
      <c r="B204" s="5">
        <v>11</v>
      </c>
      <c r="C204" s="6">
        <v>30.08</v>
      </c>
      <c r="D204" s="6">
        <v>64.400000000000006</v>
      </c>
      <c r="E204" s="6">
        <v>64.78</v>
      </c>
      <c r="F204" s="27">
        <v>125.43</v>
      </c>
      <c r="G204" s="6">
        <v>75.3</v>
      </c>
      <c r="H204" s="6">
        <v>105.18</v>
      </c>
      <c r="I204" s="6">
        <v>70.34</v>
      </c>
      <c r="J204" s="6">
        <v>0</v>
      </c>
      <c r="K204" s="6">
        <v>22.59</v>
      </c>
      <c r="L204" s="6">
        <v>26.37</v>
      </c>
      <c r="M204" s="6">
        <v>38.78</v>
      </c>
      <c r="N204" s="7">
        <v>32.42</v>
      </c>
    </row>
    <row r="205" spans="1:14" ht="15.75">
      <c r="A205" s="2"/>
      <c r="B205" s="5">
        <v>12</v>
      </c>
      <c r="C205" s="6">
        <v>32.56</v>
      </c>
      <c r="D205" s="6">
        <v>83.79</v>
      </c>
      <c r="E205" s="6">
        <v>65.260000000000005</v>
      </c>
      <c r="F205" s="28">
        <v>133.15</v>
      </c>
      <c r="G205" s="26">
        <v>89.83</v>
      </c>
      <c r="H205" s="6">
        <v>135.93</v>
      </c>
      <c r="I205" s="6">
        <v>16.34</v>
      </c>
      <c r="J205" s="6">
        <v>0</v>
      </c>
      <c r="K205" s="6">
        <v>21.57</v>
      </c>
      <c r="L205" s="6">
        <v>35.1</v>
      </c>
      <c r="M205" s="6">
        <v>40.92</v>
      </c>
      <c r="N205" s="7">
        <v>35.72</v>
      </c>
    </row>
    <row r="206" spans="1:14" ht="15.75">
      <c r="A206" s="2"/>
      <c r="B206" s="5">
        <v>13</v>
      </c>
      <c r="C206" s="6">
        <v>38.159999999999997</v>
      </c>
      <c r="D206" s="6">
        <v>97.8</v>
      </c>
      <c r="E206" s="6">
        <v>64.540000000000006</v>
      </c>
      <c r="F206" s="6">
        <v>151.6</v>
      </c>
      <c r="G206" s="6">
        <v>152.35</v>
      </c>
      <c r="H206" s="6">
        <v>132.72999999999999</v>
      </c>
      <c r="I206" s="6">
        <v>0</v>
      </c>
      <c r="J206" s="6">
        <v>0</v>
      </c>
      <c r="K206" s="6">
        <v>21.23</v>
      </c>
      <c r="L206" s="6">
        <v>35.299999999999997</v>
      </c>
      <c r="M206" s="6">
        <v>39.630000000000003</v>
      </c>
      <c r="N206" s="7">
        <v>38.380000000000003</v>
      </c>
    </row>
    <row r="207" spans="1:14" ht="15.75">
      <c r="A207" s="2"/>
      <c r="B207" s="5">
        <v>14</v>
      </c>
      <c r="C207" s="6">
        <v>38.64</v>
      </c>
      <c r="D207" s="6">
        <v>96.48</v>
      </c>
      <c r="E207" s="6">
        <v>63.25</v>
      </c>
      <c r="F207" s="6">
        <v>138.01</v>
      </c>
      <c r="G207" s="6">
        <v>122.72</v>
      </c>
      <c r="H207" s="6">
        <v>108.12</v>
      </c>
      <c r="I207" s="6">
        <v>0</v>
      </c>
      <c r="J207" s="6">
        <v>0</v>
      </c>
      <c r="K207" s="6">
        <v>20.079999999999998</v>
      </c>
      <c r="L207" s="6">
        <v>34.450000000000003</v>
      </c>
      <c r="M207" s="6">
        <v>39.54</v>
      </c>
      <c r="N207" s="7">
        <v>41.13</v>
      </c>
    </row>
    <row r="208" spans="1:14" ht="15.75">
      <c r="A208" s="2"/>
      <c r="B208" s="5">
        <v>15</v>
      </c>
      <c r="C208" s="6">
        <v>36.770000000000003</v>
      </c>
      <c r="D208" s="6">
        <v>104.4</v>
      </c>
      <c r="E208" s="6">
        <v>64.180000000000007</v>
      </c>
      <c r="F208" s="6">
        <v>120.11</v>
      </c>
      <c r="G208" s="6">
        <v>86.64</v>
      </c>
      <c r="H208" s="6">
        <v>85.05</v>
      </c>
      <c r="I208" s="6">
        <v>0</v>
      </c>
      <c r="J208" s="6">
        <v>0</v>
      </c>
      <c r="K208" s="6">
        <v>20.47</v>
      </c>
      <c r="L208" s="6">
        <v>32.450000000000003</v>
      </c>
      <c r="M208" s="6">
        <v>38.159999999999997</v>
      </c>
      <c r="N208" s="7">
        <v>42.46</v>
      </c>
    </row>
    <row r="209" spans="1:14" ht="15.75">
      <c r="A209" s="2"/>
      <c r="B209" s="5">
        <v>16</v>
      </c>
      <c r="C209" s="6">
        <v>35.25</v>
      </c>
      <c r="D209" s="6">
        <v>94.19</v>
      </c>
      <c r="E209" s="6">
        <v>64.930000000000007</v>
      </c>
      <c r="F209" s="6">
        <v>114.2</v>
      </c>
      <c r="G209" s="6">
        <v>76.97</v>
      </c>
      <c r="H209" s="6">
        <v>58.9</v>
      </c>
      <c r="I209" s="6">
        <v>0</v>
      </c>
      <c r="J209" s="6">
        <v>0</v>
      </c>
      <c r="K209" s="6">
        <v>19.53</v>
      </c>
      <c r="L209" s="6">
        <v>31.47</v>
      </c>
      <c r="M209" s="6">
        <v>36.93</v>
      </c>
      <c r="N209" s="7">
        <v>41.39</v>
      </c>
    </row>
    <row r="210" spans="1:14" ht="15.75">
      <c r="A210" s="2"/>
      <c r="B210" s="5">
        <v>17</v>
      </c>
      <c r="C210" s="6">
        <v>34.89</v>
      </c>
      <c r="D210" s="6">
        <v>84.1</v>
      </c>
      <c r="E210" s="6">
        <v>65.510000000000005</v>
      </c>
      <c r="F210" s="6">
        <v>108.22</v>
      </c>
      <c r="G210" s="6">
        <v>72.34</v>
      </c>
      <c r="H210" s="6">
        <v>45.41</v>
      </c>
      <c r="I210" s="6">
        <v>0</v>
      </c>
      <c r="J210" s="6">
        <v>3.47</v>
      </c>
      <c r="K210" s="6">
        <v>19.420000000000002</v>
      </c>
      <c r="L210" s="6">
        <v>31.57</v>
      </c>
      <c r="M210" s="6">
        <v>38.56</v>
      </c>
      <c r="N210" s="7">
        <v>41.73</v>
      </c>
    </row>
    <row r="211" spans="1:14" ht="15.75">
      <c r="A211" s="2"/>
      <c r="B211" s="5">
        <v>18</v>
      </c>
      <c r="C211" s="6">
        <v>35.1</v>
      </c>
      <c r="D211" s="6">
        <v>77.41</v>
      </c>
      <c r="E211" s="6">
        <v>65.430000000000007</v>
      </c>
      <c r="F211" s="6">
        <v>105.4</v>
      </c>
      <c r="G211" s="6">
        <v>69.31</v>
      </c>
      <c r="H211" s="6">
        <v>150.31</v>
      </c>
      <c r="I211" s="6">
        <v>0</v>
      </c>
      <c r="J211" s="6">
        <v>8.56</v>
      </c>
      <c r="K211" s="6">
        <v>20.309999999999999</v>
      </c>
      <c r="L211" s="6">
        <v>31.04</v>
      </c>
      <c r="M211" s="6">
        <v>40.33</v>
      </c>
      <c r="N211" s="7">
        <v>40.24</v>
      </c>
    </row>
    <row r="212" spans="1:14" ht="15.75">
      <c r="A212" s="2"/>
      <c r="B212" s="5">
        <v>19</v>
      </c>
      <c r="C212" s="6">
        <v>34.54</v>
      </c>
      <c r="D212" s="6">
        <v>75.59</v>
      </c>
      <c r="E212" s="6">
        <v>62.85</v>
      </c>
      <c r="F212" s="6">
        <v>104.59</v>
      </c>
      <c r="G212" s="6">
        <v>64.58</v>
      </c>
      <c r="H212" s="6">
        <v>301.79000000000002</v>
      </c>
      <c r="I212" s="6">
        <v>0</v>
      </c>
      <c r="J212" s="6">
        <v>37.85</v>
      </c>
      <c r="K212" s="6">
        <v>20.29</v>
      </c>
      <c r="L212" s="6">
        <v>30.4</v>
      </c>
      <c r="M212" s="6">
        <v>41.2</v>
      </c>
      <c r="N212" s="7">
        <v>37.840000000000003</v>
      </c>
    </row>
    <row r="213" spans="1:14" ht="15.75">
      <c r="A213" s="2"/>
      <c r="B213" s="5">
        <v>20</v>
      </c>
      <c r="C213" s="6">
        <v>39.69</v>
      </c>
      <c r="D213" s="6">
        <v>75.75</v>
      </c>
      <c r="E213" s="6">
        <v>63.47</v>
      </c>
      <c r="F213" s="6">
        <v>101.5</v>
      </c>
      <c r="G213" s="6">
        <v>61.83</v>
      </c>
      <c r="H213" s="6">
        <v>184.48</v>
      </c>
      <c r="I213" s="6">
        <v>0</v>
      </c>
      <c r="J213" s="6">
        <v>82.04</v>
      </c>
      <c r="K213" s="6">
        <v>19.72</v>
      </c>
      <c r="L213" s="6">
        <v>37.74</v>
      </c>
      <c r="M213" s="6">
        <v>42.58</v>
      </c>
      <c r="N213" s="7">
        <v>37.729999999999997</v>
      </c>
    </row>
    <row r="214" spans="1:14" ht="15.75">
      <c r="A214" s="2"/>
      <c r="B214" s="5">
        <v>21</v>
      </c>
      <c r="C214" s="6">
        <v>43.95</v>
      </c>
      <c r="D214" s="6">
        <v>73.180000000000007</v>
      </c>
      <c r="E214" s="6">
        <v>79.959999999999994</v>
      </c>
      <c r="F214" s="6">
        <v>98.82</v>
      </c>
      <c r="G214" s="6">
        <v>62.59</v>
      </c>
      <c r="H214" s="6">
        <v>105.08</v>
      </c>
      <c r="I214" s="6">
        <v>0</v>
      </c>
      <c r="J214" s="6">
        <v>85.14</v>
      </c>
      <c r="K214" s="6">
        <v>19.809999999999999</v>
      </c>
      <c r="L214" s="6">
        <v>38.51</v>
      </c>
      <c r="M214" s="6">
        <v>43.03</v>
      </c>
      <c r="N214" s="7">
        <v>34.33</v>
      </c>
    </row>
    <row r="215" spans="1:14" ht="15.75">
      <c r="A215" s="2"/>
      <c r="B215" s="5">
        <v>22</v>
      </c>
      <c r="C215" s="6">
        <v>44.55</v>
      </c>
      <c r="D215" s="6">
        <v>71.13</v>
      </c>
      <c r="E215" s="6">
        <v>120.03</v>
      </c>
      <c r="F215" s="6">
        <v>93.77</v>
      </c>
      <c r="G215" s="6">
        <v>57.91</v>
      </c>
      <c r="H215" s="6">
        <v>102.87</v>
      </c>
      <c r="I215" s="6">
        <v>0</v>
      </c>
      <c r="J215" s="6">
        <v>80.48</v>
      </c>
      <c r="K215" s="6">
        <v>18.190000000000001</v>
      </c>
      <c r="L215" s="6">
        <v>36.47</v>
      </c>
      <c r="M215" s="6">
        <v>43.15</v>
      </c>
      <c r="N215" s="7">
        <v>39.35</v>
      </c>
    </row>
    <row r="216" spans="1:14" ht="15.75">
      <c r="A216" s="2"/>
      <c r="B216" s="5">
        <v>23</v>
      </c>
      <c r="C216" s="6">
        <v>43.97</v>
      </c>
      <c r="D216" s="6">
        <v>69</v>
      </c>
      <c r="E216" s="6">
        <v>126.63</v>
      </c>
      <c r="F216" s="6">
        <v>90.52</v>
      </c>
      <c r="G216" s="6">
        <v>55.02</v>
      </c>
      <c r="H216" s="6">
        <v>112.89</v>
      </c>
      <c r="I216" s="6">
        <v>0</v>
      </c>
      <c r="J216" s="6">
        <v>91.61</v>
      </c>
      <c r="K216" s="6">
        <v>17.05</v>
      </c>
      <c r="L216" s="6">
        <v>34.86</v>
      </c>
      <c r="M216" s="6">
        <v>43.53</v>
      </c>
      <c r="N216" s="7">
        <v>41.2</v>
      </c>
    </row>
    <row r="217" spans="1:14" ht="15.75">
      <c r="A217" s="2"/>
      <c r="B217" s="5">
        <v>24</v>
      </c>
      <c r="C217" s="6">
        <v>48.42</v>
      </c>
      <c r="D217" s="6">
        <v>67.12</v>
      </c>
      <c r="E217" s="6">
        <v>124.94</v>
      </c>
      <c r="F217" s="6">
        <v>89.47</v>
      </c>
      <c r="G217" s="6">
        <v>54.43</v>
      </c>
      <c r="H217" s="6">
        <v>40.85</v>
      </c>
      <c r="I217" s="6">
        <v>0</v>
      </c>
      <c r="J217" s="6">
        <v>224.99</v>
      </c>
      <c r="K217" s="6">
        <v>18.420000000000002</v>
      </c>
      <c r="L217" s="6">
        <v>33.729999999999997</v>
      </c>
      <c r="M217" s="6">
        <v>43.19</v>
      </c>
      <c r="N217" s="7">
        <v>47.27</v>
      </c>
    </row>
    <row r="218" spans="1:14" ht="15.75">
      <c r="A218" s="2"/>
      <c r="B218" s="5">
        <v>25</v>
      </c>
      <c r="C218" s="6">
        <v>48.99</v>
      </c>
      <c r="D218" s="6">
        <v>67.16</v>
      </c>
      <c r="E218" s="6">
        <v>111.19</v>
      </c>
      <c r="F218" s="6">
        <v>90.75</v>
      </c>
      <c r="G218" s="6">
        <v>52.89</v>
      </c>
      <c r="H218" s="6">
        <v>38.86</v>
      </c>
      <c r="I218" s="6">
        <v>0</v>
      </c>
      <c r="J218" s="6">
        <v>133.63999999999999</v>
      </c>
      <c r="K218" s="6">
        <v>18.93</v>
      </c>
      <c r="L218" s="6">
        <v>33.840000000000003</v>
      </c>
      <c r="M218" s="6">
        <v>41.9</v>
      </c>
      <c r="N218" s="7">
        <v>51.84</v>
      </c>
    </row>
    <row r="219" spans="1:14" ht="15.75">
      <c r="A219" s="2"/>
      <c r="B219" s="5">
        <v>26</v>
      </c>
      <c r="C219" s="6">
        <v>57.11</v>
      </c>
      <c r="D219" s="6">
        <v>67</v>
      </c>
      <c r="E219" s="6">
        <v>100.94</v>
      </c>
      <c r="F219" s="6">
        <v>89.53</v>
      </c>
      <c r="G219" s="6">
        <v>53.72</v>
      </c>
      <c r="H219" s="6">
        <v>25.83</v>
      </c>
      <c r="I219" s="6">
        <v>28.46</v>
      </c>
      <c r="J219" s="6">
        <v>81.849999999999994</v>
      </c>
      <c r="K219" s="6">
        <v>18.739999999999998</v>
      </c>
      <c r="L219" s="6">
        <v>34.880000000000003</v>
      </c>
      <c r="M219" s="6">
        <v>42.96</v>
      </c>
      <c r="N219" s="7">
        <v>55.76</v>
      </c>
    </row>
    <row r="220" spans="1:14" ht="15.75">
      <c r="A220" s="2"/>
      <c r="B220" s="5">
        <v>27</v>
      </c>
      <c r="C220" s="6">
        <v>62.88</v>
      </c>
      <c r="D220" s="6">
        <v>68</v>
      </c>
      <c r="E220" s="6">
        <v>96.82</v>
      </c>
      <c r="F220" s="6">
        <v>88.59</v>
      </c>
      <c r="G220" s="6">
        <v>52.47</v>
      </c>
      <c r="H220" s="6">
        <v>18.75</v>
      </c>
      <c r="I220" s="6">
        <v>107.49</v>
      </c>
      <c r="J220" s="6">
        <v>61.44</v>
      </c>
      <c r="K220" s="6">
        <v>18.59</v>
      </c>
      <c r="L220" s="6">
        <v>35.46</v>
      </c>
      <c r="M220" s="6">
        <v>46.61</v>
      </c>
      <c r="N220" s="7">
        <v>57.93</v>
      </c>
    </row>
    <row r="221" spans="1:14" ht="15.75">
      <c r="A221" s="2"/>
      <c r="B221" s="5">
        <v>28</v>
      </c>
      <c r="C221" s="6">
        <v>67.23</v>
      </c>
      <c r="D221" s="6">
        <v>69.42</v>
      </c>
      <c r="E221" s="6">
        <v>98.96</v>
      </c>
      <c r="F221" s="6">
        <v>91.09</v>
      </c>
      <c r="G221" s="6">
        <v>51.02</v>
      </c>
      <c r="H221" s="6">
        <v>12.39</v>
      </c>
      <c r="I221" s="6">
        <v>94.14</v>
      </c>
      <c r="J221" s="6">
        <v>50.58</v>
      </c>
      <c r="K221" s="6">
        <v>18.170000000000002</v>
      </c>
      <c r="L221" s="6">
        <v>35.619999999999997</v>
      </c>
      <c r="M221" s="6">
        <v>51.69</v>
      </c>
      <c r="N221" s="7">
        <v>64.06</v>
      </c>
    </row>
    <row r="222" spans="1:14" ht="15.75">
      <c r="A222" s="2"/>
      <c r="B222" s="5">
        <v>29</v>
      </c>
      <c r="C222" s="6">
        <v>68.09</v>
      </c>
      <c r="D222" s="6"/>
      <c r="E222" s="6">
        <v>95.55</v>
      </c>
      <c r="F222" s="6">
        <v>92.46</v>
      </c>
      <c r="G222" s="6">
        <v>55.67</v>
      </c>
      <c r="H222" s="6">
        <v>23.8</v>
      </c>
      <c r="I222" s="6">
        <v>44.93</v>
      </c>
      <c r="J222" s="6">
        <v>45.56</v>
      </c>
      <c r="K222" s="6">
        <v>17.47</v>
      </c>
      <c r="L222" s="6">
        <v>36.53</v>
      </c>
      <c r="M222" s="6">
        <v>44.1</v>
      </c>
      <c r="N222" s="7">
        <v>65.2</v>
      </c>
    </row>
    <row r="223" spans="1:14" ht="15.75">
      <c r="A223" s="2"/>
      <c r="B223" s="5">
        <v>30</v>
      </c>
      <c r="C223" s="6">
        <v>66.12</v>
      </c>
      <c r="D223" s="6"/>
      <c r="E223" s="6">
        <v>93.78</v>
      </c>
      <c r="F223" s="6">
        <v>90.55</v>
      </c>
      <c r="G223" s="6">
        <v>56.6</v>
      </c>
      <c r="H223" s="6">
        <v>22.4</v>
      </c>
      <c r="I223" s="6">
        <v>23.56</v>
      </c>
      <c r="J223" s="6">
        <v>40.01</v>
      </c>
      <c r="K223" s="6">
        <v>18.47</v>
      </c>
      <c r="L223" s="6">
        <v>37.619999999999997</v>
      </c>
      <c r="M223" s="6">
        <v>43.01</v>
      </c>
      <c r="N223" s="7">
        <v>69.709999999999994</v>
      </c>
    </row>
    <row r="224" spans="1:14" ht="15.75">
      <c r="A224" s="2"/>
      <c r="B224" s="5">
        <v>31</v>
      </c>
      <c r="C224" s="7">
        <v>68.430000000000007</v>
      </c>
      <c r="D224" s="7"/>
      <c r="E224" s="7">
        <v>96.65</v>
      </c>
      <c r="F224" s="8" t="s">
        <v>17</v>
      </c>
      <c r="G224" s="7">
        <v>58.58</v>
      </c>
      <c r="H224" s="8" t="s">
        <v>17</v>
      </c>
      <c r="I224" s="6">
        <v>13.08</v>
      </c>
      <c r="J224" s="7">
        <v>40.520000000000003</v>
      </c>
      <c r="K224" s="17" t="s">
        <v>17</v>
      </c>
      <c r="L224" s="18">
        <v>36.86</v>
      </c>
      <c r="M224" s="17" t="s">
        <v>17</v>
      </c>
      <c r="N224" s="5">
        <v>59.27</v>
      </c>
    </row>
    <row r="225" spans="1:14" ht="15.75">
      <c r="A225" s="2" t="s">
        <v>18</v>
      </c>
      <c r="B225" s="2"/>
      <c r="C225" s="9">
        <f t="shared" ref="C225:N225" si="10">SUM(C194:C224)</f>
        <v>1385.18</v>
      </c>
      <c r="D225" s="9">
        <f t="shared" si="10"/>
        <v>2150.21</v>
      </c>
      <c r="E225" s="9">
        <f t="shared" si="10"/>
        <v>2483.5100000000007</v>
      </c>
      <c r="F225" s="9">
        <f t="shared" si="10"/>
        <v>3305.7800000000007</v>
      </c>
      <c r="G225" s="9">
        <f t="shared" si="10"/>
        <v>2323.0399999999995</v>
      </c>
      <c r="H225" s="9">
        <f t="shared" si="10"/>
        <v>2906.19</v>
      </c>
      <c r="I225" s="9">
        <f t="shared" si="10"/>
        <v>450.17</v>
      </c>
      <c r="J225" s="9">
        <f t="shared" si="10"/>
        <v>1067.7400000000002</v>
      </c>
      <c r="K225" s="9">
        <f t="shared" si="10"/>
        <v>693.01999999999987</v>
      </c>
      <c r="L225" s="9">
        <f t="shared" si="10"/>
        <v>928.98000000000013</v>
      </c>
      <c r="M225" s="9">
        <f t="shared" si="10"/>
        <v>1218.3099999999997</v>
      </c>
      <c r="N225" s="9">
        <f t="shared" si="10"/>
        <v>1297.8100000000002</v>
      </c>
    </row>
    <row r="226" spans="1:14" ht="15.75">
      <c r="A226" s="2" t="s">
        <v>19</v>
      </c>
      <c r="B226" s="2"/>
      <c r="C226" s="10">
        <f>C225*1.9835-1</f>
        <v>2746.5045300000002</v>
      </c>
      <c r="D226" s="10">
        <f t="shared" ref="D226:N226" si="11">D225*1.9835</f>
        <v>4264.9415349999999</v>
      </c>
      <c r="E226" s="10">
        <f t="shared" si="11"/>
        <v>4926.0420850000019</v>
      </c>
      <c r="F226" s="10">
        <f t="shared" si="11"/>
        <v>6557.0146300000015</v>
      </c>
      <c r="G226" s="10">
        <f t="shared" si="11"/>
        <v>4607.7498399999995</v>
      </c>
      <c r="H226" s="10">
        <f t="shared" si="11"/>
        <v>5764.4278650000006</v>
      </c>
      <c r="I226" s="10">
        <f t="shared" si="11"/>
        <v>892.912195</v>
      </c>
      <c r="J226" s="10">
        <f t="shared" si="11"/>
        <v>2117.8622900000005</v>
      </c>
      <c r="K226" s="10">
        <f t="shared" si="11"/>
        <v>1374.6051699999998</v>
      </c>
      <c r="L226" s="10">
        <f t="shared" si="11"/>
        <v>1842.6318300000003</v>
      </c>
      <c r="M226" s="10">
        <f t="shared" si="11"/>
        <v>2416.5178849999993</v>
      </c>
      <c r="N226" s="10">
        <f t="shared" si="11"/>
        <v>2574.2061350000004</v>
      </c>
    </row>
    <row r="227" spans="1:14" ht="15.75">
      <c r="A227" s="2"/>
      <c r="B227" s="2"/>
      <c r="C227" s="2"/>
      <c r="E227" s="9"/>
      <c r="F227" s="9"/>
      <c r="G227" s="9"/>
      <c r="H227" s="9"/>
      <c r="I227" s="9"/>
      <c r="J227" s="9"/>
      <c r="K227" s="9" t="s">
        <v>20</v>
      </c>
      <c r="L227" s="9"/>
      <c r="M227" s="11">
        <f>COUNTA(E194:N224)-4</f>
        <v>306</v>
      </c>
      <c r="N227" s="9" t="s">
        <v>21</v>
      </c>
    </row>
    <row r="228" spans="1:14" ht="16.5" thickBot="1">
      <c r="A228" s="12">
        <v>2005</v>
      </c>
      <c r="B228" s="12" t="s">
        <v>22</v>
      </c>
      <c r="C228" s="12"/>
      <c r="D228" s="23"/>
      <c r="E228" s="12"/>
      <c r="F228" s="13">
        <f>SUM(E225:N225)</f>
        <v>16674.55</v>
      </c>
      <c r="G228" s="14" t="s">
        <v>18</v>
      </c>
      <c r="H228" s="14"/>
      <c r="I228" s="13">
        <f>F228*1.9835</f>
        <v>33073.969924999998</v>
      </c>
      <c r="J228" s="14" t="s">
        <v>23</v>
      </c>
      <c r="K228" s="12" t="s">
        <v>24</v>
      </c>
      <c r="L228" s="12"/>
      <c r="M228" s="15"/>
      <c r="N228" s="12" t="s">
        <v>21</v>
      </c>
    </row>
    <row r="229" spans="1:14" ht="15.75">
      <c r="A229" s="1" t="s">
        <v>0</v>
      </c>
      <c r="B229" s="2"/>
      <c r="C229" s="2"/>
      <c r="D229" s="2"/>
      <c r="E229" s="16"/>
      <c r="F229" s="1"/>
      <c r="G229" s="1"/>
      <c r="H229" s="1"/>
      <c r="I229" s="16"/>
      <c r="J229" s="1"/>
      <c r="K229" s="2"/>
      <c r="L229" s="2"/>
      <c r="M229" s="2"/>
      <c r="N229" s="2"/>
    </row>
    <row r="230" spans="1:14">
      <c r="A230" t="s">
        <v>25</v>
      </c>
      <c r="G230" t="s">
        <v>2</v>
      </c>
      <c r="I230" t="s">
        <v>46</v>
      </c>
      <c r="K230" s="24"/>
    </row>
    <row r="231" spans="1:14" ht="16.5" thickBot="1">
      <c r="A231" s="3" t="s">
        <v>5</v>
      </c>
      <c r="B231" s="3" t="s">
        <v>6</v>
      </c>
      <c r="C231" s="4" t="s">
        <v>44</v>
      </c>
      <c r="D231" s="4" t="s">
        <v>43</v>
      </c>
      <c r="E231" s="4" t="s">
        <v>7</v>
      </c>
      <c r="F231" s="4" t="s">
        <v>8</v>
      </c>
      <c r="G231" s="4" t="s">
        <v>9</v>
      </c>
      <c r="H231" s="4" t="s">
        <v>10</v>
      </c>
      <c r="I231" s="4" t="s">
        <v>11</v>
      </c>
      <c r="J231" s="4" t="s">
        <v>12</v>
      </c>
      <c r="K231" s="4" t="s">
        <v>13</v>
      </c>
      <c r="L231" s="4" t="s">
        <v>14</v>
      </c>
      <c r="M231" s="4" t="s">
        <v>15</v>
      </c>
      <c r="N231" s="4" t="s">
        <v>16</v>
      </c>
    </row>
    <row r="232" spans="1:14" ht="16.5" thickTop="1">
      <c r="A232" s="1">
        <v>2006</v>
      </c>
      <c r="B232" s="5">
        <v>1</v>
      </c>
      <c r="C232" s="6">
        <v>71</v>
      </c>
      <c r="D232" s="6">
        <v>53</v>
      </c>
      <c r="E232" s="6">
        <v>59</v>
      </c>
      <c r="F232" s="6">
        <v>91</v>
      </c>
      <c r="G232" s="6">
        <v>72</v>
      </c>
      <c r="H232" s="6">
        <v>36</v>
      </c>
      <c r="I232" s="6">
        <v>212</v>
      </c>
      <c r="J232" s="6">
        <v>4.9000000000000004</v>
      </c>
      <c r="K232" s="6">
        <v>24</v>
      </c>
      <c r="L232" s="6">
        <v>19</v>
      </c>
      <c r="M232" s="6">
        <v>37</v>
      </c>
      <c r="N232" s="7">
        <v>34</v>
      </c>
    </row>
    <row r="233" spans="1:14" ht="15.75">
      <c r="A233" s="2"/>
      <c r="B233" s="5">
        <v>2</v>
      </c>
      <c r="C233" s="6">
        <v>67</v>
      </c>
      <c r="D233" s="6">
        <v>54</v>
      </c>
      <c r="E233" s="6">
        <v>56</v>
      </c>
      <c r="F233" s="6">
        <v>87</v>
      </c>
      <c r="G233" s="6">
        <v>70</v>
      </c>
      <c r="H233" s="6">
        <v>29</v>
      </c>
      <c r="I233" s="6">
        <v>200</v>
      </c>
      <c r="J233" s="6">
        <v>3.1</v>
      </c>
      <c r="K233" s="6">
        <v>19</v>
      </c>
      <c r="L233" s="6">
        <v>18</v>
      </c>
      <c r="M233" s="6">
        <v>37</v>
      </c>
      <c r="N233" s="7">
        <v>34</v>
      </c>
    </row>
    <row r="234" spans="1:14" ht="15.75">
      <c r="A234" s="2"/>
      <c r="B234" s="5">
        <v>3</v>
      </c>
      <c r="C234" s="6">
        <v>61</v>
      </c>
      <c r="D234" s="6">
        <v>53</v>
      </c>
      <c r="E234" s="6">
        <v>54</v>
      </c>
      <c r="F234" s="6">
        <v>84</v>
      </c>
      <c r="G234" s="6">
        <v>79</v>
      </c>
      <c r="H234" s="6">
        <v>23</v>
      </c>
      <c r="I234" s="6">
        <v>199</v>
      </c>
      <c r="J234" s="6"/>
      <c r="K234" s="6">
        <v>19</v>
      </c>
      <c r="L234" s="6">
        <v>17</v>
      </c>
      <c r="M234" s="6">
        <v>38</v>
      </c>
      <c r="N234" s="7">
        <v>30</v>
      </c>
    </row>
    <row r="235" spans="1:14" ht="15.75">
      <c r="A235" s="2"/>
      <c r="B235" s="5">
        <v>4</v>
      </c>
      <c r="C235" s="6">
        <v>58</v>
      </c>
      <c r="D235" s="6">
        <v>51</v>
      </c>
      <c r="E235" s="6">
        <v>54</v>
      </c>
      <c r="F235" s="6">
        <v>75</v>
      </c>
      <c r="G235" s="6">
        <v>86</v>
      </c>
      <c r="H235" s="6">
        <v>22</v>
      </c>
      <c r="I235" s="6">
        <v>200</v>
      </c>
      <c r="J235" s="6"/>
      <c r="K235" s="6">
        <v>19</v>
      </c>
      <c r="L235" s="6">
        <v>15</v>
      </c>
      <c r="M235" s="6">
        <v>40</v>
      </c>
      <c r="N235" s="7">
        <v>35</v>
      </c>
    </row>
    <row r="236" spans="1:14" ht="15.75">
      <c r="A236" s="2"/>
      <c r="B236" s="5">
        <v>5</v>
      </c>
      <c r="C236" s="6">
        <v>56</v>
      </c>
      <c r="D236" s="6">
        <v>50</v>
      </c>
      <c r="E236" s="6">
        <v>57</v>
      </c>
      <c r="F236" s="6">
        <v>75</v>
      </c>
      <c r="G236" s="6">
        <v>77</v>
      </c>
      <c r="H236" s="6">
        <v>20</v>
      </c>
      <c r="I236" s="6">
        <v>227</v>
      </c>
      <c r="J236" s="6"/>
      <c r="K236" s="6">
        <v>19</v>
      </c>
      <c r="L236" s="6">
        <v>16</v>
      </c>
      <c r="M236" s="6">
        <v>42</v>
      </c>
      <c r="N236" s="7">
        <v>37</v>
      </c>
    </row>
    <row r="237" spans="1:14" ht="15.75">
      <c r="A237" s="2"/>
      <c r="B237" s="5">
        <v>6</v>
      </c>
      <c r="C237" s="6">
        <v>53</v>
      </c>
      <c r="D237" s="6">
        <v>51</v>
      </c>
      <c r="E237" s="6">
        <v>54</v>
      </c>
      <c r="F237" s="6">
        <v>74</v>
      </c>
      <c r="G237" s="6">
        <v>73</v>
      </c>
      <c r="H237" s="6">
        <v>14</v>
      </c>
      <c r="I237" s="6">
        <v>246</v>
      </c>
      <c r="J237" s="6"/>
      <c r="K237" s="6">
        <v>19</v>
      </c>
      <c r="L237" s="6">
        <v>19</v>
      </c>
      <c r="M237" s="6">
        <v>43</v>
      </c>
      <c r="N237" s="7">
        <v>42</v>
      </c>
    </row>
    <row r="238" spans="1:14" ht="15.75">
      <c r="A238" s="2"/>
      <c r="B238" s="5">
        <v>7</v>
      </c>
      <c r="C238" s="6">
        <v>55</v>
      </c>
      <c r="D238" s="6">
        <v>51</v>
      </c>
      <c r="E238" s="6">
        <v>55</v>
      </c>
      <c r="F238" s="6">
        <v>82</v>
      </c>
      <c r="G238" s="6">
        <v>73</v>
      </c>
      <c r="H238" s="6">
        <v>11</v>
      </c>
      <c r="I238" s="6">
        <v>248</v>
      </c>
      <c r="J238" s="6"/>
      <c r="K238" s="6">
        <v>30</v>
      </c>
      <c r="L238" s="6">
        <v>19</v>
      </c>
      <c r="M238" s="6">
        <v>43</v>
      </c>
      <c r="N238" s="7">
        <v>37</v>
      </c>
    </row>
    <row r="239" spans="1:14" ht="15.75">
      <c r="A239" s="2"/>
      <c r="B239" s="5">
        <v>8</v>
      </c>
      <c r="C239" s="6">
        <v>56</v>
      </c>
      <c r="D239" s="6">
        <v>52</v>
      </c>
      <c r="E239" s="6">
        <v>56</v>
      </c>
      <c r="F239" s="6">
        <v>92</v>
      </c>
      <c r="G239" s="6">
        <v>76</v>
      </c>
      <c r="H239" s="6">
        <v>9.6999999999999993</v>
      </c>
      <c r="I239" s="6">
        <v>250</v>
      </c>
      <c r="J239" s="6"/>
      <c r="K239" s="6">
        <v>37</v>
      </c>
      <c r="L239" s="6">
        <v>19</v>
      </c>
      <c r="M239" s="6">
        <v>45</v>
      </c>
      <c r="N239" s="7">
        <v>34</v>
      </c>
    </row>
    <row r="240" spans="1:14" ht="15.75">
      <c r="A240" s="2"/>
      <c r="B240" s="5">
        <v>9</v>
      </c>
      <c r="C240" s="6">
        <v>55</v>
      </c>
      <c r="D240" s="6">
        <v>50</v>
      </c>
      <c r="E240" s="6">
        <v>56</v>
      </c>
      <c r="F240" s="6">
        <v>85</v>
      </c>
      <c r="G240" s="6">
        <v>63</v>
      </c>
      <c r="H240" s="6">
        <v>8.1</v>
      </c>
      <c r="I240" s="6">
        <v>248</v>
      </c>
      <c r="J240" s="6"/>
      <c r="K240" s="6">
        <v>19</v>
      </c>
      <c r="L240" s="6">
        <v>19</v>
      </c>
      <c r="M240" s="6">
        <v>44</v>
      </c>
      <c r="N240" s="7">
        <v>42</v>
      </c>
    </row>
    <row r="241" spans="1:14" ht="15.75">
      <c r="A241" s="2"/>
      <c r="B241" s="5">
        <v>10</v>
      </c>
      <c r="C241" s="6">
        <v>46</v>
      </c>
      <c r="D241" s="6">
        <v>53</v>
      </c>
      <c r="E241" s="6">
        <v>56</v>
      </c>
      <c r="F241" s="6">
        <v>82</v>
      </c>
      <c r="G241" s="6">
        <v>7.1</v>
      </c>
      <c r="H241" s="6">
        <v>7</v>
      </c>
      <c r="I241" s="6">
        <v>258</v>
      </c>
      <c r="J241" s="6"/>
      <c r="K241" s="6">
        <v>33</v>
      </c>
      <c r="L241" s="6">
        <v>22</v>
      </c>
      <c r="M241" s="6">
        <v>42</v>
      </c>
      <c r="N241" s="7">
        <v>49</v>
      </c>
    </row>
    <row r="242" spans="1:14" ht="15.75">
      <c r="A242" s="2"/>
      <c r="B242" s="5">
        <v>11</v>
      </c>
      <c r="C242" s="6">
        <v>54</v>
      </c>
      <c r="D242" s="6">
        <v>38</v>
      </c>
      <c r="E242" s="6">
        <v>57</v>
      </c>
      <c r="F242" s="6">
        <v>80</v>
      </c>
      <c r="G242" s="6">
        <v>5.7</v>
      </c>
      <c r="H242" s="6">
        <v>6.1</v>
      </c>
      <c r="I242" s="6">
        <v>218</v>
      </c>
      <c r="J242" s="6"/>
      <c r="K242" s="6">
        <v>35</v>
      </c>
      <c r="L242" s="6">
        <v>28</v>
      </c>
      <c r="M242" s="6">
        <v>41</v>
      </c>
      <c r="N242" s="7">
        <v>52</v>
      </c>
    </row>
    <row r="243" spans="1:14" ht="15.75">
      <c r="A243" s="2"/>
      <c r="B243" s="5">
        <v>12</v>
      </c>
      <c r="C243" s="6">
        <v>58</v>
      </c>
      <c r="D243" s="6">
        <v>34</v>
      </c>
      <c r="E243" s="6">
        <v>54</v>
      </c>
      <c r="F243" s="6">
        <v>75</v>
      </c>
      <c r="G243" s="6">
        <v>120</v>
      </c>
      <c r="H243" s="6">
        <v>7.7</v>
      </c>
      <c r="I243" s="6">
        <v>250</v>
      </c>
      <c r="J243" s="6"/>
      <c r="K243" s="6">
        <v>30</v>
      </c>
      <c r="L243" s="6">
        <v>29</v>
      </c>
      <c r="M243" s="6">
        <v>42</v>
      </c>
      <c r="N243" s="7">
        <v>58</v>
      </c>
    </row>
    <row r="244" spans="1:14" ht="15.75">
      <c r="A244" s="2"/>
      <c r="B244" s="5">
        <v>13</v>
      </c>
      <c r="C244" s="6">
        <v>56</v>
      </c>
      <c r="D244" s="6">
        <v>46</v>
      </c>
      <c r="E244" s="6">
        <v>54</v>
      </c>
      <c r="F244" s="6">
        <v>75</v>
      </c>
      <c r="G244" s="6">
        <v>75</v>
      </c>
      <c r="H244" s="6">
        <v>9.8000000000000007</v>
      </c>
      <c r="I244" s="6">
        <v>243</v>
      </c>
      <c r="J244" s="6"/>
      <c r="K244" s="6">
        <v>27</v>
      </c>
      <c r="L244" s="6">
        <v>29</v>
      </c>
      <c r="M244" s="6">
        <v>45</v>
      </c>
      <c r="N244" s="7">
        <v>65</v>
      </c>
    </row>
    <row r="245" spans="1:14" ht="15.75">
      <c r="A245" s="2"/>
      <c r="B245" s="5">
        <v>14</v>
      </c>
      <c r="C245" s="6">
        <v>54</v>
      </c>
      <c r="D245" s="6">
        <v>68</v>
      </c>
      <c r="E245" s="6">
        <v>54</v>
      </c>
      <c r="F245" s="6">
        <v>74</v>
      </c>
      <c r="G245" s="6">
        <v>58</v>
      </c>
      <c r="H245" s="6">
        <v>9</v>
      </c>
      <c r="I245" s="6">
        <v>167</v>
      </c>
      <c r="J245" s="6"/>
      <c r="K245" s="6">
        <v>25</v>
      </c>
      <c r="L245" s="6">
        <v>29</v>
      </c>
      <c r="M245" s="6">
        <v>45</v>
      </c>
      <c r="N245" s="7">
        <v>55</v>
      </c>
    </row>
    <row r="246" spans="1:14" ht="15.75">
      <c r="A246" s="2"/>
      <c r="B246" s="5">
        <v>15</v>
      </c>
      <c r="C246" s="6">
        <v>56</v>
      </c>
      <c r="D246" s="6">
        <v>60</v>
      </c>
      <c r="E246" s="6">
        <v>54</v>
      </c>
      <c r="F246" s="6">
        <v>71</v>
      </c>
      <c r="G246" s="6">
        <v>27</v>
      </c>
      <c r="H246" s="6">
        <v>13</v>
      </c>
      <c r="I246" s="6">
        <v>107</v>
      </c>
      <c r="J246" s="6"/>
      <c r="K246" s="6">
        <v>21</v>
      </c>
      <c r="L246" s="6">
        <v>31</v>
      </c>
      <c r="M246" s="6">
        <v>45</v>
      </c>
      <c r="N246" s="7">
        <v>49</v>
      </c>
    </row>
    <row r="247" spans="1:14" ht="15.75">
      <c r="A247" s="2"/>
      <c r="B247" s="5">
        <v>16</v>
      </c>
      <c r="C247" s="6">
        <v>55</v>
      </c>
      <c r="D247" s="6">
        <v>48</v>
      </c>
      <c r="E247" s="6">
        <v>54</v>
      </c>
      <c r="F247" s="6">
        <v>69</v>
      </c>
      <c r="G247" s="6">
        <v>4.5</v>
      </c>
      <c r="H247" s="6">
        <v>25</v>
      </c>
      <c r="I247" s="6">
        <v>79</v>
      </c>
      <c r="J247" s="6"/>
      <c r="K247" s="6">
        <v>20</v>
      </c>
      <c r="L247" s="6">
        <v>33</v>
      </c>
      <c r="M247" s="6">
        <v>44</v>
      </c>
      <c r="N247" s="7">
        <v>49</v>
      </c>
    </row>
    <row r="248" spans="1:14" ht="15.75">
      <c r="A248" s="2"/>
      <c r="B248" s="5">
        <v>17</v>
      </c>
      <c r="C248" s="6">
        <v>51</v>
      </c>
      <c r="D248" s="6">
        <v>34</v>
      </c>
      <c r="E248" s="6">
        <v>53</v>
      </c>
      <c r="F248" s="6">
        <v>68</v>
      </c>
      <c r="G248" s="6">
        <v>9.1999999999999993</v>
      </c>
      <c r="H248" s="6">
        <v>29</v>
      </c>
      <c r="I248" s="6">
        <v>70</v>
      </c>
      <c r="J248" s="6"/>
      <c r="K248" s="6">
        <v>16</v>
      </c>
      <c r="L248" s="6">
        <v>33</v>
      </c>
      <c r="M248" s="6">
        <v>47</v>
      </c>
      <c r="N248" s="7">
        <v>46</v>
      </c>
    </row>
    <row r="249" spans="1:14" ht="15.75">
      <c r="A249" s="2"/>
      <c r="B249" s="5">
        <v>18</v>
      </c>
      <c r="C249" s="6">
        <v>52</v>
      </c>
      <c r="D249" s="6">
        <v>33</v>
      </c>
      <c r="E249" s="6">
        <v>53</v>
      </c>
      <c r="F249" s="6">
        <v>68</v>
      </c>
      <c r="G249" s="6">
        <v>28</v>
      </c>
      <c r="H249" s="6">
        <v>29</v>
      </c>
      <c r="I249" s="6">
        <v>66</v>
      </c>
      <c r="J249" s="6"/>
      <c r="K249" s="6">
        <v>13</v>
      </c>
      <c r="L249" s="6">
        <v>32</v>
      </c>
      <c r="M249" s="6">
        <v>47</v>
      </c>
      <c r="N249" s="7">
        <v>44</v>
      </c>
    </row>
    <row r="250" spans="1:14" ht="15.75">
      <c r="A250" s="2"/>
      <c r="B250" s="5">
        <v>19</v>
      </c>
      <c r="C250" s="6">
        <v>56</v>
      </c>
      <c r="D250" s="6">
        <v>34</v>
      </c>
      <c r="E250" s="6">
        <v>59</v>
      </c>
      <c r="F250" s="6">
        <v>63</v>
      </c>
      <c r="G250" s="6">
        <v>38</v>
      </c>
      <c r="H250" s="6">
        <v>80</v>
      </c>
      <c r="I250" s="6">
        <v>61</v>
      </c>
      <c r="J250" s="6">
        <v>41</v>
      </c>
      <c r="K250" s="6">
        <v>13</v>
      </c>
      <c r="L250" s="6">
        <v>34</v>
      </c>
      <c r="M250" s="6">
        <v>47</v>
      </c>
      <c r="N250" s="7">
        <v>37</v>
      </c>
    </row>
    <row r="251" spans="1:14" ht="15.75">
      <c r="A251" s="2"/>
      <c r="B251" s="5">
        <v>20</v>
      </c>
      <c r="C251" s="6">
        <v>55</v>
      </c>
      <c r="D251" s="6">
        <v>39</v>
      </c>
      <c r="E251" s="6">
        <v>62</v>
      </c>
      <c r="F251" s="6">
        <v>62</v>
      </c>
      <c r="G251" s="6">
        <v>39</v>
      </c>
      <c r="H251" s="6">
        <v>223</v>
      </c>
      <c r="I251" s="6">
        <v>60</v>
      </c>
      <c r="J251" s="6">
        <v>177</v>
      </c>
      <c r="K251" s="6">
        <v>13</v>
      </c>
      <c r="L251" s="6">
        <v>35</v>
      </c>
      <c r="M251" s="6">
        <v>47</v>
      </c>
      <c r="N251" s="7">
        <v>57</v>
      </c>
    </row>
    <row r="252" spans="1:14" ht="15.75">
      <c r="A252" s="2"/>
      <c r="B252" s="5">
        <v>21</v>
      </c>
      <c r="C252" s="6">
        <v>52</v>
      </c>
      <c r="D252" s="6">
        <v>42</v>
      </c>
      <c r="E252" s="6">
        <v>64</v>
      </c>
      <c r="F252" s="6">
        <v>63</v>
      </c>
      <c r="G252" s="6">
        <v>34</v>
      </c>
      <c r="H252" s="6">
        <v>168</v>
      </c>
      <c r="I252" s="6">
        <v>30</v>
      </c>
      <c r="J252" s="6">
        <v>78</v>
      </c>
      <c r="K252" s="6">
        <v>16</v>
      </c>
      <c r="L252" s="6">
        <v>38</v>
      </c>
      <c r="M252" s="6">
        <v>48</v>
      </c>
      <c r="N252" s="7">
        <v>64</v>
      </c>
    </row>
    <row r="253" spans="1:14" ht="15.75">
      <c r="A253" s="2"/>
      <c r="B253" s="5">
        <v>22</v>
      </c>
      <c r="C253" s="6">
        <v>53</v>
      </c>
      <c r="D253" s="6">
        <v>47</v>
      </c>
      <c r="E253" s="6">
        <v>86</v>
      </c>
      <c r="F253" s="6">
        <v>64</v>
      </c>
      <c r="G253" s="6">
        <v>32</v>
      </c>
      <c r="H253" s="6">
        <v>133</v>
      </c>
      <c r="I253" s="6">
        <v>10</v>
      </c>
      <c r="J253" s="6">
        <v>39</v>
      </c>
      <c r="K253" s="6">
        <v>27</v>
      </c>
      <c r="L253" s="6">
        <v>35</v>
      </c>
      <c r="M253" s="6">
        <v>48</v>
      </c>
      <c r="N253" s="7">
        <v>59</v>
      </c>
    </row>
    <row r="254" spans="1:14" ht="15.75">
      <c r="A254" s="2"/>
      <c r="B254" s="5">
        <v>23</v>
      </c>
      <c r="C254" s="6">
        <v>49</v>
      </c>
      <c r="D254" s="6">
        <v>56</v>
      </c>
      <c r="E254" s="6">
        <v>67</v>
      </c>
      <c r="F254" s="6">
        <v>63</v>
      </c>
      <c r="G254" s="6">
        <v>32</v>
      </c>
      <c r="H254" s="6">
        <v>137</v>
      </c>
      <c r="I254" s="6">
        <v>41</v>
      </c>
      <c r="J254" s="6">
        <v>38</v>
      </c>
      <c r="K254" s="6">
        <v>22</v>
      </c>
      <c r="L254" s="6">
        <v>34</v>
      </c>
      <c r="M254" s="6">
        <v>49</v>
      </c>
      <c r="N254" s="7">
        <v>54</v>
      </c>
    </row>
    <row r="255" spans="1:14" ht="15.75">
      <c r="A255" s="2"/>
      <c r="B255" s="5">
        <v>24</v>
      </c>
      <c r="C255" s="6">
        <v>52</v>
      </c>
      <c r="D255" s="6">
        <v>78</v>
      </c>
      <c r="E255" s="6">
        <v>66</v>
      </c>
      <c r="F255" s="6">
        <v>62</v>
      </c>
      <c r="G255" s="6">
        <v>34</v>
      </c>
      <c r="H255" s="6">
        <v>178</v>
      </c>
      <c r="I255" s="6">
        <v>38</v>
      </c>
      <c r="J255" s="6">
        <v>27</v>
      </c>
      <c r="K255" s="6">
        <v>20</v>
      </c>
      <c r="L255" s="6">
        <v>35</v>
      </c>
      <c r="M255" s="6">
        <v>49</v>
      </c>
      <c r="N255" s="7">
        <v>49</v>
      </c>
    </row>
    <row r="256" spans="1:14" ht="15.75">
      <c r="A256" s="2"/>
      <c r="B256" s="5">
        <v>25</v>
      </c>
      <c r="C256" s="6">
        <v>53</v>
      </c>
      <c r="D256" s="6">
        <v>67</v>
      </c>
      <c r="E256" s="6">
        <v>66</v>
      </c>
      <c r="F256" s="6">
        <v>64</v>
      </c>
      <c r="G256" s="6">
        <v>26</v>
      </c>
      <c r="H256" s="6">
        <v>69</v>
      </c>
      <c r="I256" s="6">
        <v>42</v>
      </c>
      <c r="J256" s="6">
        <v>19</v>
      </c>
      <c r="K256" s="6">
        <v>19</v>
      </c>
      <c r="L256" s="6">
        <v>37</v>
      </c>
      <c r="M256" s="6">
        <v>48</v>
      </c>
      <c r="N256" s="7">
        <v>50</v>
      </c>
    </row>
    <row r="257" spans="1:14" ht="15.75">
      <c r="A257" s="2"/>
      <c r="B257" s="5">
        <v>26</v>
      </c>
      <c r="C257" s="6">
        <v>54</v>
      </c>
      <c r="D257" s="6">
        <v>58</v>
      </c>
      <c r="E257" s="6">
        <v>69</v>
      </c>
      <c r="F257" s="6">
        <v>68</v>
      </c>
      <c r="G257" s="6">
        <v>23</v>
      </c>
      <c r="H257" s="6">
        <v>60</v>
      </c>
      <c r="I257" s="6">
        <v>48</v>
      </c>
      <c r="J257" s="6">
        <v>16</v>
      </c>
      <c r="K257" s="6">
        <v>18</v>
      </c>
      <c r="L257" s="6">
        <v>38</v>
      </c>
      <c r="M257" s="6">
        <v>47</v>
      </c>
      <c r="N257" s="7">
        <v>39</v>
      </c>
    </row>
    <row r="258" spans="1:14" ht="15.75">
      <c r="A258" s="2"/>
      <c r="B258" s="5">
        <v>27</v>
      </c>
      <c r="C258" s="6">
        <v>56</v>
      </c>
      <c r="D258" s="6">
        <v>60</v>
      </c>
      <c r="E258" s="6">
        <v>78</v>
      </c>
      <c r="F258" s="6">
        <v>68</v>
      </c>
      <c r="G258" s="6">
        <v>25</v>
      </c>
      <c r="H258" s="6">
        <v>65</v>
      </c>
      <c r="I258" s="6">
        <v>47</v>
      </c>
      <c r="J258" s="6">
        <v>19</v>
      </c>
      <c r="K258" s="6">
        <v>17</v>
      </c>
      <c r="L258" s="6">
        <v>40</v>
      </c>
      <c r="M258" s="6">
        <v>47</v>
      </c>
      <c r="N258" s="7">
        <v>49</v>
      </c>
    </row>
    <row r="259" spans="1:14" ht="15.75">
      <c r="A259" s="2"/>
      <c r="B259" s="5">
        <v>28</v>
      </c>
      <c r="C259" s="6">
        <v>56</v>
      </c>
      <c r="D259" s="6">
        <v>61</v>
      </c>
      <c r="E259" s="6">
        <v>80</v>
      </c>
      <c r="F259" s="6">
        <v>69</v>
      </c>
      <c r="G259" s="6">
        <v>23</v>
      </c>
      <c r="H259" s="6">
        <v>101</v>
      </c>
      <c r="I259" s="6">
        <v>45</v>
      </c>
      <c r="J259" s="6">
        <v>27</v>
      </c>
      <c r="K259" s="6">
        <v>15</v>
      </c>
      <c r="L259" s="6">
        <v>38</v>
      </c>
      <c r="M259" s="6">
        <v>49</v>
      </c>
      <c r="N259" s="7">
        <v>50</v>
      </c>
    </row>
    <row r="260" spans="1:14" ht="15.75">
      <c r="A260" s="2"/>
      <c r="B260" s="5">
        <v>29</v>
      </c>
      <c r="C260" s="6">
        <v>53</v>
      </c>
      <c r="D260" s="6"/>
      <c r="E260" s="6">
        <v>80</v>
      </c>
      <c r="F260" s="6">
        <v>78</v>
      </c>
      <c r="G260" s="6">
        <v>20</v>
      </c>
      <c r="H260" s="6">
        <v>157</v>
      </c>
      <c r="I260" s="6">
        <v>42</v>
      </c>
      <c r="J260" s="6">
        <v>31</v>
      </c>
      <c r="K260" s="6">
        <v>16</v>
      </c>
      <c r="L260" s="6">
        <v>38</v>
      </c>
      <c r="M260" s="6">
        <v>44</v>
      </c>
      <c r="N260" s="7">
        <v>52</v>
      </c>
    </row>
    <row r="261" spans="1:14" ht="15.75">
      <c r="A261" s="2"/>
      <c r="B261" s="5">
        <v>30</v>
      </c>
      <c r="C261" s="6">
        <v>51</v>
      </c>
      <c r="D261" s="6"/>
      <c r="E261" s="6">
        <v>80</v>
      </c>
      <c r="F261" s="6">
        <v>76</v>
      </c>
      <c r="G261" s="6">
        <v>17</v>
      </c>
      <c r="H261" s="6">
        <v>207</v>
      </c>
      <c r="I261" s="6">
        <v>37</v>
      </c>
      <c r="J261" s="6">
        <v>30</v>
      </c>
      <c r="K261" s="6">
        <v>16</v>
      </c>
      <c r="L261" s="6">
        <v>39</v>
      </c>
      <c r="M261" s="6">
        <v>38</v>
      </c>
      <c r="N261" s="7">
        <v>65</v>
      </c>
    </row>
    <row r="262" spans="1:14" ht="15.75">
      <c r="A262" s="2"/>
      <c r="B262" s="5">
        <v>31</v>
      </c>
      <c r="C262" s="7">
        <v>52</v>
      </c>
      <c r="D262" s="7"/>
      <c r="E262" s="7">
        <v>88</v>
      </c>
      <c r="F262" s="8" t="s">
        <v>17</v>
      </c>
      <c r="G262" s="7">
        <v>39</v>
      </c>
      <c r="H262" s="8" t="s">
        <v>17</v>
      </c>
      <c r="I262" s="6">
        <v>29</v>
      </c>
      <c r="J262" s="7">
        <v>29</v>
      </c>
      <c r="K262" s="17" t="s">
        <v>17</v>
      </c>
      <c r="L262" s="18">
        <v>37</v>
      </c>
      <c r="M262" s="17" t="s">
        <v>17</v>
      </c>
      <c r="N262" s="5">
        <v>72</v>
      </c>
    </row>
    <row r="263" spans="1:14" ht="15.75">
      <c r="A263" s="2" t="s">
        <v>18</v>
      </c>
      <c r="B263" s="2"/>
      <c r="C263" s="9">
        <f t="shared" ref="C263:N263" si="12">SUM(C232:C262)</f>
        <v>1706</v>
      </c>
      <c r="D263" s="9">
        <f t="shared" si="12"/>
        <v>1421</v>
      </c>
      <c r="E263" s="9">
        <f t="shared" si="12"/>
        <v>1935</v>
      </c>
      <c r="F263" s="9">
        <f t="shared" si="12"/>
        <v>2207</v>
      </c>
      <c r="G263" s="9">
        <f t="shared" si="12"/>
        <v>1385.5</v>
      </c>
      <c r="H263" s="9">
        <f t="shared" si="12"/>
        <v>1886.4</v>
      </c>
      <c r="I263" s="9">
        <f t="shared" si="12"/>
        <v>4018</v>
      </c>
      <c r="J263" s="9">
        <f t="shared" si="12"/>
        <v>579</v>
      </c>
      <c r="K263" s="9">
        <f t="shared" si="12"/>
        <v>637</v>
      </c>
      <c r="L263" s="9">
        <f t="shared" si="12"/>
        <v>905</v>
      </c>
      <c r="M263" s="9">
        <f t="shared" si="12"/>
        <v>1328</v>
      </c>
      <c r="N263" s="9">
        <f t="shared" si="12"/>
        <v>1489</v>
      </c>
    </row>
    <row r="264" spans="1:14" ht="15.75">
      <c r="A264" s="2" t="s">
        <v>19</v>
      </c>
      <c r="B264" s="2"/>
      <c r="C264" s="10">
        <f t="shared" ref="C264:N264" si="13">C263*1.9835</f>
        <v>3383.8510000000001</v>
      </c>
      <c r="D264" s="10">
        <f t="shared" si="13"/>
        <v>2818.5535</v>
      </c>
      <c r="E264" s="10">
        <f t="shared" si="13"/>
        <v>3838.0725000000002</v>
      </c>
      <c r="F264" s="10">
        <f t="shared" si="13"/>
        <v>4377.5844999999999</v>
      </c>
      <c r="G264" s="10">
        <f t="shared" si="13"/>
        <v>2748.1392500000002</v>
      </c>
      <c r="H264" s="10">
        <f t="shared" si="13"/>
        <v>3741.6744000000003</v>
      </c>
      <c r="I264" s="10">
        <f t="shared" si="13"/>
        <v>7969.7030000000004</v>
      </c>
      <c r="J264" s="10">
        <f t="shared" si="13"/>
        <v>1148.4465</v>
      </c>
      <c r="K264" s="10">
        <f t="shared" si="13"/>
        <v>1263.4895000000001</v>
      </c>
      <c r="L264" s="10">
        <f t="shared" si="13"/>
        <v>1795.0675000000001</v>
      </c>
      <c r="M264" s="10">
        <f t="shared" si="13"/>
        <v>2634.0880000000002</v>
      </c>
      <c r="N264" s="10">
        <f t="shared" si="13"/>
        <v>2953.4315000000001</v>
      </c>
    </row>
    <row r="265" spans="1:14" ht="15.75">
      <c r="A265" s="2"/>
      <c r="B265" s="2"/>
      <c r="C265" s="2"/>
      <c r="E265" s="9"/>
      <c r="F265" s="9"/>
      <c r="G265" s="9"/>
      <c r="H265" s="9"/>
      <c r="I265" s="9"/>
      <c r="J265" s="9"/>
      <c r="K265" s="9" t="s">
        <v>20</v>
      </c>
      <c r="L265" s="9"/>
      <c r="M265" s="11">
        <f>COUNTA(E232:N262)-4</f>
        <v>290</v>
      </c>
      <c r="N265" s="9" t="s">
        <v>21</v>
      </c>
    </row>
    <row r="266" spans="1:14" ht="16.5" thickBot="1">
      <c r="A266" s="12">
        <v>2006</v>
      </c>
      <c r="B266" s="12" t="s">
        <v>22</v>
      </c>
      <c r="C266" s="12"/>
      <c r="D266" s="23"/>
      <c r="E266" s="12"/>
      <c r="F266" s="13">
        <f>SUM(E263:N263)</f>
        <v>16369.9</v>
      </c>
      <c r="G266" s="14" t="s">
        <v>18</v>
      </c>
      <c r="H266" s="14"/>
      <c r="I266" s="13">
        <f>F266*1.9835</f>
        <v>32469.696650000002</v>
      </c>
      <c r="J266" s="14" t="s">
        <v>23</v>
      </c>
      <c r="K266" s="12" t="s">
        <v>24</v>
      </c>
      <c r="L266" s="12"/>
      <c r="M266" s="15"/>
      <c r="N266" s="12" t="s">
        <v>21</v>
      </c>
    </row>
    <row r="267" spans="1:14" ht="15.75">
      <c r="A267" s="1" t="s">
        <v>0</v>
      </c>
      <c r="B267" s="2"/>
      <c r="C267" s="2"/>
      <c r="D267" s="2"/>
      <c r="E267" s="16"/>
      <c r="F267" s="1"/>
      <c r="G267" s="1"/>
      <c r="H267" s="1"/>
      <c r="I267" s="16"/>
      <c r="J267" s="1"/>
      <c r="K267" s="2"/>
      <c r="L267" s="2"/>
      <c r="M267" s="2"/>
      <c r="N267" s="2"/>
    </row>
    <row r="268" spans="1:14">
      <c r="A268" t="s">
        <v>25</v>
      </c>
      <c r="G268" t="s">
        <v>2</v>
      </c>
      <c r="I268" t="s">
        <v>46</v>
      </c>
      <c r="K268" s="24"/>
    </row>
    <row r="269" spans="1:14" ht="16.5" thickBot="1">
      <c r="A269" s="3" t="s">
        <v>5</v>
      </c>
      <c r="B269" s="3" t="s">
        <v>6</v>
      </c>
      <c r="C269" s="4" t="s">
        <v>44</v>
      </c>
      <c r="D269" s="4" t="s">
        <v>43</v>
      </c>
      <c r="E269" s="4" t="s">
        <v>7</v>
      </c>
      <c r="F269" s="4" t="s">
        <v>8</v>
      </c>
      <c r="G269" s="4" t="s">
        <v>9</v>
      </c>
      <c r="H269" s="4" t="s">
        <v>10</v>
      </c>
      <c r="I269" s="4" t="s">
        <v>11</v>
      </c>
      <c r="J269" s="4" t="s">
        <v>12</v>
      </c>
      <c r="K269" s="4" t="s">
        <v>13</v>
      </c>
      <c r="L269" s="4" t="s">
        <v>14</v>
      </c>
      <c r="M269" s="4" t="s">
        <v>15</v>
      </c>
      <c r="N269" s="4" t="s">
        <v>16</v>
      </c>
    </row>
    <row r="270" spans="1:14" ht="16.5" thickTop="1">
      <c r="A270" s="1">
        <v>2007</v>
      </c>
      <c r="B270" s="5">
        <v>1</v>
      </c>
      <c r="C270" s="6">
        <v>53</v>
      </c>
      <c r="D270" s="6">
        <v>38</v>
      </c>
      <c r="E270" s="6">
        <v>106</v>
      </c>
      <c r="F270" s="6">
        <v>93</v>
      </c>
      <c r="G270" s="6">
        <v>99</v>
      </c>
      <c r="H270" s="6">
        <v>36</v>
      </c>
      <c r="I270" s="6">
        <v>77</v>
      </c>
      <c r="J270" s="6">
        <v>231</v>
      </c>
      <c r="K270" s="6">
        <v>127</v>
      </c>
      <c r="L270" s="6">
        <v>52.75</v>
      </c>
      <c r="M270" s="6"/>
      <c r="N270" s="7"/>
    </row>
    <row r="271" spans="1:14" ht="15.75">
      <c r="A271" s="2"/>
      <c r="B271" s="5">
        <v>2</v>
      </c>
      <c r="C271" s="6">
        <v>45</v>
      </c>
      <c r="D271" s="6">
        <v>34</v>
      </c>
      <c r="E271" s="6">
        <v>98</v>
      </c>
      <c r="F271" s="6">
        <v>88</v>
      </c>
      <c r="G271" s="6">
        <v>85</v>
      </c>
      <c r="H271" s="6">
        <v>24</v>
      </c>
      <c r="I271" s="6">
        <v>123</v>
      </c>
      <c r="J271" s="6">
        <v>243</v>
      </c>
      <c r="K271" s="6">
        <v>99</v>
      </c>
      <c r="L271" s="6">
        <v>55.91</v>
      </c>
      <c r="M271" s="6"/>
      <c r="N271" s="7"/>
    </row>
    <row r="272" spans="1:14" ht="15.75">
      <c r="A272" s="2"/>
      <c r="B272" s="5">
        <v>3</v>
      </c>
      <c r="C272" s="6">
        <v>55</v>
      </c>
      <c r="D272" s="6">
        <v>38</v>
      </c>
      <c r="E272" s="6">
        <v>84</v>
      </c>
      <c r="F272" s="6">
        <v>83</v>
      </c>
      <c r="G272" s="6">
        <v>78</v>
      </c>
      <c r="H272" s="6">
        <v>22</v>
      </c>
      <c r="I272" s="6">
        <v>146</v>
      </c>
      <c r="J272" s="6">
        <v>237</v>
      </c>
      <c r="K272" s="6">
        <v>88</v>
      </c>
      <c r="L272" s="6">
        <v>51.06</v>
      </c>
      <c r="M272" s="6"/>
      <c r="N272" s="7"/>
    </row>
    <row r="273" spans="1:14" ht="15.75">
      <c r="A273" s="2"/>
      <c r="B273" s="5">
        <v>4</v>
      </c>
      <c r="C273" s="6">
        <v>65</v>
      </c>
      <c r="D273" s="6">
        <v>36</v>
      </c>
      <c r="E273" s="6">
        <v>82</v>
      </c>
      <c r="F273" s="6">
        <v>75</v>
      </c>
      <c r="G273" s="6">
        <v>84</v>
      </c>
      <c r="H273" s="6">
        <v>24</v>
      </c>
      <c r="I273" s="6">
        <v>193</v>
      </c>
      <c r="J273" s="6">
        <v>204</v>
      </c>
      <c r="K273" s="6">
        <v>80</v>
      </c>
      <c r="L273" s="6">
        <v>15.2</v>
      </c>
      <c r="M273" s="6"/>
      <c r="N273" s="7"/>
    </row>
    <row r="274" spans="1:14" ht="15.75">
      <c r="A274" s="2"/>
      <c r="B274" s="5">
        <v>5</v>
      </c>
      <c r="C274" s="6">
        <v>75</v>
      </c>
      <c r="D274" s="6">
        <v>38</v>
      </c>
      <c r="E274" s="6">
        <v>81</v>
      </c>
      <c r="F274" s="6">
        <v>72</v>
      </c>
      <c r="G274" s="6">
        <v>145</v>
      </c>
      <c r="H274" s="6">
        <v>34</v>
      </c>
      <c r="I274" s="6">
        <v>226</v>
      </c>
      <c r="J274" s="6">
        <v>173</v>
      </c>
      <c r="K274" s="6">
        <v>74</v>
      </c>
      <c r="L274" s="6">
        <v>9.5</v>
      </c>
      <c r="M274" s="6"/>
      <c r="N274" s="7"/>
    </row>
    <row r="275" spans="1:14" ht="15.75">
      <c r="A275" s="2"/>
      <c r="B275" s="5">
        <v>6</v>
      </c>
      <c r="C275" s="6">
        <v>53</v>
      </c>
      <c r="D275" s="6">
        <v>40</v>
      </c>
      <c r="E275" s="6">
        <v>77</v>
      </c>
      <c r="F275" s="6">
        <v>75</v>
      </c>
      <c r="G275" s="6">
        <v>264</v>
      </c>
      <c r="H275" s="6">
        <v>34</v>
      </c>
      <c r="I275" s="6">
        <v>243</v>
      </c>
      <c r="J275" s="6">
        <v>155</v>
      </c>
      <c r="K275" s="6">
        <v>69</v>
      </c>
      <c r="L275" s="6">
        <v>3.5</v>
      </c>
      <c r="M275" s="6"/>
      <c r="N275" s="7"/>
    </row>
    <row r="276" spans="1:14" ht="15.75">
      <c r="A276" s="2"/>
      <c r="B276" s="5">
        <v>7</v>
      </c>
      <c r="C276" s="6">
        <v>58</v>
      </c>
      <c r="D276" s="6">
        <v>43</v>
      </c>
      <c r="E276" s="6">
        <v>74</v>
      </c>
      <c r="F276" s="6">
        <v>74</v>
      </c>
      <c r="G276" s="6">
        <v>233</v>
      </c>
      <c r="H276" s="6">
        <v>36</v>
      </c>
      <c r="I276" s="6">
        <v>236</v>
      </c>
      <c r="J276" s="6">
        <v>159</v>
      </c>
      <c r="K276" s="6">
        <v>70</v>
      </c>
      <c r="L276" s="6">
        <v>2.4</v>
      </c>
      <c r="M276" s="6"/>
      <c r="N276" s="7"/>
    </row>
    <row r="277" spans="1:14" ht="15.75">
      <c r="A277" s="2"/>
      <c r="B277" s="5">
        <v>8</v>
      </c>
      <c r="C277" s="6">
        <v>90</v>
      </c>
      <c r="D277" s="6">
        <v>43</v>
      </c>
      <c r="E277" s="6">
        <v>72</v>
      </c>
      <c r="F277" s="6">
        <v>73</v>
      </c>
      <c r="G277" s="6">
        <v>325</v>
      </c>
      <c r="H277" s="6">
        <v>35</v>
      </c>
      <c r="I277" s="6">
        <v>218</v>
      </c>
      <c r="J277" s="6">
        <v>176</v>
      </c>
      <c r="K277" s="6">
        <v>74</v>
      </c>
      <c r="L277" s="6">
        <v>9</v>
      </c>
      <c r="M277" s="6"/>
      <c r="N277" s="7"/>
    </row>
    <row r="278" spans="1:14" ht="15.75">
      <c r="A278" s="2"/>
      <c r="B278" s="5">
        <v>9</v>
      </c>
      <c r="C278" s="6">
        <v>58</v>
      </c>
      <c r="D278" s="6">
        <v>45</v>
      </c>
      <c r="E278" s="6">
        <v>73</v>
      </c>
      <c r="F278" s="6">
        <v>73</v>
      </c>
      <c r="G278" s="6">
        <v>346</v>
      </c>
      <c r="H278" s="6">
        <v>36</v>
      </c>
      <c r="I278" s="6">
        <v>212</v>
      </c>
      <c r="J278" s="6">
        <v>194</v>
      </c>
      <c r="K278" s="6">
        <v>71</v>
      </c>
      <c r="L278" s="6">
        <v>6.5</v>
      </c>
      <c r="M278" s="6"/>
      <c r="N278" s="7"/>
    </row>
    <row r="279" spans="1:14" ht="15.75">
      <c r="A279" s="2"/>
      <c r="B279" s="5">
        <v>10</v>
      </c>
      <c r="C279" s="6">
        <v>53</v>
      </c>
      <c r="D279" s="6">
        <v>45</v>
      </c>
      <c r="E279" s="6">
        <v>70</v>
      </c>
      <c r="F279" s="6">
        <v>74</v>
      </c>
      <c r="G279" s="6">
        <v>267</v>
      </c>
      <c r="H279" s="6">
        <v>37</v>
      </c>
      <c r="I279" s="6">
        <v>230</v>
      </c>
      <c r="J279" s="6">
        <v>199</v>
      </c>
      <c r="K279" s="6">
        <v>67</v>
      </c>
      <c r="L279" s="6">
        <v>4.0999999999999996</v>
      </c>
      <c r="M279" s="6"/>
      <c r="N279" s="7"/>
    </row>
    <row r="280" spans="1:14" ht="15.75">
      <c r="A280" s="2"/>
      <c r="B280" s="5">
        <v>11</v>
      </c>
      <c r="C280" s="6">
        <v>52</v>
      </c>
      <c r="D280" s="6">
        <v>47</v>
      </c>
      <c r="E280" s="6">
        <v>69</v>
      </c>
      <c r="F280" s="6">
        <v>80</v>
      </c>
      <c r="G280" s="6">
        <v>152</v>
      </c>
      <c r="H280" s="6">
        <v>57</v>
      </c>
      <c r="I280" s="6">
        <v>235</v>
      </c>
      <c r="J280" s="6">
        <v>195</v>
      </c>
      <c r="K280" s="6">
        <v>70</v>
      </c>
      <c r="L280" s="6">
        <v>0</v>
      </c>
      <c r="M280" s="6"/>
      <c r="N280" s="7"/>
    </row>
    <row r="281" spans="1:14" ht="15.75">
      <c r="A281" s="2"/>
      <c r="B281" s="5">
        <v>12</v>
      </c>
      <c r="C281" s="6">
        <v>24</v>
      </c>
      <c r="D281" s="6">
        <v>47</v>
      </c>
      <c r="E281" s="6">
        <v>69</v>
      </c>
      <c r="F281" s="6">
        <v>75</v>
      </c>
      <c r="G281" s="6">
        <v>94</v>
      </c>
      <c r="H281" s="6">
        <v>86</v>
      </c>
      <c r="I281" s="6">
        <v>235</v>
      </c>
      <c r="J281" s="6">
        <v>187</v>
      </c>
      <c r="K281" s="6">
        <v>68</v>
      </c>
      <c r="L281" s="6">
        <v>0</v>
      </c>
      <c r="M281" s="6"/>
      <c r="N281" s="7"/>
    </row>
    <row r="282" spans="1:14" ht="15.75">
      <c r="A282" s="2"/>
      <c r="B282" s="5">
        <v>13</v>
      </c>
      <c r="C282" s="6">
        <v>25</v>
      </c>
      <c r="D282" s="6">
        <v>31</v>
      </c>
      <c r="E282" s="6">
        <v>68</v>
      </c>
      <c r="F282" s="6">
        <v>76</v>
      </c>
      <c r="G282" s="6">
        <v>92</v>
      </c>
      <c r="H282" s="6">
        <v>94</v>
      </c>
      <c r="I282" s="6">
        <v>230</v>
      </c>
      <c r="J282" s="6">
        <v>174</v>
      </c>
      <c r="K282" s="6">
        <v>64</v>
      </c>
      <c r="L282" s="6">
        <v>0</v>
      </c>
      <c r="M282" s="6"/>
      <c r="N282" s="7"/>
    </row>
    <row r="283" spans="1:14" ht="15.75">
      <c r="A283" s="2"/>
      <c r="B283" s="5">
        <v>14</v>
      </c>
      <c r="C283" s="6">
        <v>29</v>
      </c>
      <c r="D283" s="6">
        <v>39</v>
      </c>
      <c r="E283" s="6">
        <v>66</v>
      </c>
      <c r="F283" s="6">
        <v>82</v>
      </c>
      <c r="G283" s="6">
        <v>93</v>
      </c>
      <c r="H283" s="6">
        <v>102</v>
      </c>
      <c r="I283" s="6">
        <v>223</v>
      </c>
      <c r="J283" s="6">
        <v>161</v>
      </c>
      <c r="K283" s="6">
        <v>59</v>
      </c>
      <c r="L283" s="6">
        <v>0</v>
      </c>
      <c r="M283" s="6"/>
      <c r="N283" s="7"/>
    </row>
    <row r="284" spans="1:14" ht="15.75">
      <c r="A284" s="2"/>
      <c r="B284" s="5">
        <v>15</v>
      </c>
      <c r="C284" s="6">
        <v>30</v>
      </c>
      <c r="D284" s="6">
        <v>41</v>
      </c>
      <c r="E284" s="6">
        <v>64</v>
      </c>
      <c r="F284" s="6">
        <v>81</v>
      </c>
      <c r="G284" s="6">
        <v>61</v>
      </c>
      <c r="H284" s="6">
        <v>100</v>
      </c>
      <c r="I284" s="6">
        <v>217</v>
      </c>
      <c r="J284" s="6">
        <v>160</v>
      </c>
      <c r="K284" s="6">
        <v>57</v>
      </c>
      <c r="L284" s="6">
        <v>0</v>
      </c>
      <c r="M284" s="6"/>
      <c r="N284" s="7"/>
    </row>
    <row r="285" spans="1:14" ht="15.75">
      <c r="A285" s="2"/>
      <c r="B285" s="5">
        <v>16</v>
      </c>
      <c r="C285" s="6">
        <v>34</v>
      </c>
      <c r="D285" s="6">
        <v>43</v>
      </c>
      <c r="E285" s="6">
        <v>62</v>
      </c>
      <c r="F285" s="6">
        <v>80</v>
      </c>
      <c r="G285" s="6">
        <v>13</v>
      </c>
      <c r="H285" s="6">
        <v>99</v>
      </c>
      <c r="I285" s="6">
        <v>216</v>
      </c>
      <c r="J285" s="6">
        <v>164</v>
      </c>
      <c r="K285" s="6">
        <v>59</v>
      </c>
      <c r="L285" s="6">
        <v>0</v>
      </c>
      <c r="M285" s="6"/>
      <c r="N285" s="7"/>
    </row>
    <row r="286" spans="1:14" ht="15.75">
      <c r="A286" s="2"/>
      <c r="B286" s="5">
        <v>17</v>
      </c>
      <c r="C286" s="6">
        <v>33</v>
      </c>
      <c r="D286" s="6">
        <v>44</v>
      </c>
      <c r="E286" s="6">
        <v>63</v>
      </c>
      <c r="F286" s="6">
        <v>78</v>
      </c>
      <c r="G286" s="6">
        <v>12</v>
      </c>
      <c r="H286" s="6">
        <v>96</v>
      </c>
      <c r="I286" s="6">
        <v>199</v>
      </c>
      <c r="J286" s="6">
        <v>168</v>
      </c>
      <c r="K286" s="6">
        <v>62</v>
      </c>
      <c r="L286" s="6">
        <v>6.6</v>
      </c>
      <c r="M286" s="6"/>
      <c r="N286" s="7"/>
    </row>
    <row r="287" spans="1:14" ht="15.75">
      <c r="A287" s="2"/>
      <c r="B287" s="5">
        <v>18</v>
      </c>
      <c r="C287" s="6">
        <v>36</v>
      </c>
      <c r="D287" s="6">
        <v>45</v>
      </c>
      <c r="E287" s="6">
        <v>62</v>
      </c>
      <c r="F287" s="6">
        <v>77</v>
      </c>
      <c r="G287" s="6">
        <v>12</v>
      </c>
      <c r="H287" s="6">
        <v>97</v>
      </c>
      <c r="I287" s="6">
        <v>189</v>
      </c>
      <c r="J287" s="6">
        <v>170</v>
      </c>
      <c r="K287" s="6">
        <v>69</v>
      </c>
      <c r="L287" s="6">
        <v>9.8000000000000007</v>
      </c>
      <c r="M287" s="6"/>
      <c r="N287" s="7"/>
    </row>
    <row r="288" spans="1:14" ht="15.75">
      <c r="A288" s="2"/>
      <c r="B288" s="5">
        <v>19</v>
      </c>
      <c r="C288" s="6">
        <v>37</v>
      </c>
      <c r="D288" s="6">
        <v>55</v>
      </c>
      <c r="E288" s="6">
        <v>63</v>
      </c>
      <c r="F288" s="6">
        <v>74</v>
      </c>
      <c r="G288" s="6">
        <v>12</v>
      </c>
      <c r="H288" s="6">
        <v>95</v>
      </c>
      <c r="I288" s="6">
        <v>192</v>
      </c>
      <c r="J288" s="6">
        <v>168</v>
      </c>
      <c r="K288" s="6">
        <v>75</v>
      </c>
      <c r="L288" s="6">
        <v>3.8</v>
      </c>
      <c r="M288" s="6"/>
      <c r="N288" s="7"/>
    </row>
    <row r="289" spans="1:14" ht="15.75">
      <c r="A289" s="2"/>
      <c r="B289" s="5">
        <v>20</v>
      </c>
      <c r="C289" s="6">
        <v>36</v>
      </c>
      <c r="D289" s="6">
        <v>139</v>
      </c>
      <c r="E289" s="6">
        <v>60</v>
      </c>
      <c r="F289" s="6">
        <v>74</v>
      </c>
      <c r="G289" s="6">
        <v>12</v>
      </c>
      <c r="H289" s="6">
        <v>114</v>
      </c>
      <c r="I289" s="6">
        <v>197</v>
      </c>
      <c r="J289" s="6">
        <v>168</v>
      </c>
      <c r="K289" s="6">
        <v>75</v>
      </c>
      <c r="L289" s="6">
        <v>0</v>
      </c>
      <c r="M289" s="6"/>
      <c r="N289" s="7"/>
    </row>
    <row r="290" spans="1:14" ht="15.75">
      <c r="A290" s="2"/>
      <c r="B290" s="5">
        <v>21</v>
      </c>
      <c r="C290" s="6">
        <v>34</v>
      </c>
      <c r="D290" s="6">
        <v>280</v>
      </c>
      <c r="E290" s="6">
        <v>62</v>
      </c>
      <c r="F290" s="6">
        <v>74</v>
      </c>
      <c r="G290" s="6">
        <v>13</v>
      </c>
      <c r="H290" s="6">
        <v>150</v>
      </c>
      <c r="I290" s="6">
        <v>199</v>
      </c>
      <c r="J290" s="6">
        <v>170</v>
      </c>
      <c r="K290" s="6">
        <v>66</v>
      </c>
      <c r="L290" s="6">
        <v>0</v>
      </c>
      <c r="M290" s="6"/>
      <c r="N290" s="7"/>
    </row>
    <row r="291" spans="1:14" ht="15.75">
      <c r="A291" s="2"/>
      <c r="B291" s="5">
        <v>22</v>
      </c>
      <c r="C291" s="6">
        <v>35</v>
      </c>
      <c r="D291" s="6">
        <v>260</v>
      </c>
      <c r="E291" s="6">
        <v>60</v>
      </c>
      <c r="F291" s="6">
        <v>73</v>
      </c>
      <c r="G291" s="6">
        <v>17</v>
      </c>
      <c r="H291" s="6">
        <v>148</v>
      </c>
      <c r="I291" s="6">
        <v>191</v>
      </c>
      <c r="J291" s="6">
        <v>171</v>
      </c>
      <c r="K291" s="6">
        <v>60</v>
      </c>
      <c r="L291" s="6">
        <v>0</v>
      </c>
      <c r="M291" s="6"/>
      <c r="N291" s="7"/>
    </row>
    <row r="292" spans="1:14" ht="15.75">
      <c r="A292" s="2"/>
      <c r="B292" s="5">
        <v>23</v>
      </c>
      <c r="C292" s="6">
        <v>35</v>
      </c>
      <c r="D292" s="6">
        <v>235</v>
      </c>
      <c r="E292" s="6">
        <v>60</v>
      </c>
      <c r="F292" s="6">
        <v>70</v>
      </c>
      <c r="G292" s="6">
        <v>56</v>
      </c>
      <c r="H292" s="6">
        <v>151</v>
      </c>
      <c r="I292" s="6">
        <v>185</v>
      </c>
      <c r="J292" s="6">
        <v>186</v>
      </c>
      <c r="K292" s="6">
        <v>57</v>
      </c>
      <c r="L292" s="6">
        <v>0</v>
      </c>
      <c r="M292" s="6"/>
      <c r="N292" s="7"/>
    </row>
    <row r="293" spans="1:14" ht="15.75">
      <c r="A293" s="2"/>
      <c r="B293" s="5">
        <v>24</v>
      </c>
      <c r="C293" s="6">
        <v>36</v>
      </c>
      <c r="D293" s="6">
        <v>217</v>
      </c>
      <c r="E293" s="6">
        <v>69</v>
      </c>
      <c r="F293" s="6">
        <v>76</v>
      </c>
      <c r="G293" s="6">
        <v>42</v>
      </c>
      <c r="H293" s="6">
        <v>148</v>
      </c>
      <c r="I293" s="6">
        <v>181</v>
      </c>
      <c r="J293" s="6">
        <v>213</v>
      </c>
      <c r="K293" s="6">
        <v>56</v>
      </c>
      <c r="L293" s="6">
        <v>0</v>
      </c>
      <c r="M293" s="6"/>
      <c r="N293" s="7"/>
    </row>
    <row r="294" spans="1:14" ht="15.75">
      <c r="A294" s="2"/>
      <c r="B294" s="5">
        <v>25</v>
      </c>
      <c r="C294" s="6">
        <v>39</v>
      </c>
      <c r="D294" s="6">
        <v>204</v>
      </c>
      <c r="E294" s="6">
        <v>79</v>
      </c>
      <c r="F294" s="6">
        <v>101</v>
      </c>
      <c r="G294" s="6">
        <v>33</v>
      </c>
      <c r="H294" s="6">
        <v>193</v>
      </c>
      <c r="I294" s="6">
        <v>181</v>
      </c>
      <c r="J294" s="6">
        <v>211</v>
      </c>
      <c r="K294" s="6">
        <v>56</v>
      </c>
      <c r="L294" s="6">
        <v>0</v>
      </c>
      <c r="M294" s="6"/>
      <c r="N294" s="7"/>
    </row>
    <row r="295" spans="1:14" ht="15.75">
      <c r="A295" s="2"/>
      <c r="B295" s="5">
        <v>26</v>
      </c>
      <c r="C295" s="6">
        <v>42</v>
      </c>
      <c r="D295" s="6">
        <v>174</v>
      </c>
      <c r="E295" s="6">
        <v>76</v>
      </c>
      <c r="F295" s="6">
        <v>118</v>
      </c>
      <c r="G295" s="6">
        <v>34</v>
      </c>
      <c r="H295" s="6">
        <v>193</v>
      </c>
      <c r="I295" s="6">
        <v>183</v>
      </c>
      <c r="J295" s="6">
        <v>206</v>
      </c>
      <c r="K295" s="6">
        <v>52</v>
      </c>
      <c r="L295" s="6">
        <v>0</v>
      </c>
      <c r="M295" s="6"/>
      <c r="N295" s="7"/>
    </row>
    <row r="296" spans="1:14" ht="15.75">
      <c r="A296" s="2"/>
      <c r="B296" s="5">
        <v>27</v>
      </c>
      <c r="C296" s="6">
        <v>45</v>
      </c>
      <c r="D296" s="6">
        <v>134</v>
      </c>
      <c r="E296" s="6">
        <v>75</v>
      </c>
      <c r="F296" s="6">
        <v>101</v>
      </c>
      <c r="G296" s="6">
        <v>34</v>
      </c>
      <c r="H296" s="6">
        <v>193</v>
      </c>
      <c r="I296" s="6">
        <v>183</v>
      </c>
      <c r="J296" s="6">
        <v>182</v>
      </c>
      <c r="K296" s="6">
        <v>54</v>
      </c>
      <c r="L296" s="6">
        <v>0</v>
      </c>
      <c r="M296" s="6"/>
      <c r="N296" s="7"/>
    </row>
    <row r="297" spans="1:14" ht="15.75">
      <c r="A297" s="2"/>
      <c r="B297" s="5">
        <v>28</v>
      </c>
      <c r="C297" s="6">
        <v>43</v>
      </c>
      <c r="D297" s="6">
        <v>115</v>
      </c>
      <c r="E297" s="6">
        <v>74</v>
      </c>
      <c r="F297" s="6">
        <v>93</v>
      </c>
      <c r="G297" s="6">
        <v>34</v>
      </c>
      <c r="H297" s="6">
        <v>125</v>
      </c>
      <c r="I297" s="6">
        <v>184</v>
      </c>
      <c r="J297" s="6">
        <v>143</v>
      </c>
      <c r="K297" s="6">
        <v>53</v>
      </c>
      <c r="L297" s="6">
        <v>0</v>
      </c>
      <c r="M297" s="6"/>
      <c r="N297" s="7"/>
    </row>
    <row r="298" spans="1:14" ht="15.75">
      <c r="A298" s="2"/>
      <c r="B298" s="5">
        <v>29</v>
      </c>
      <c r="C298" s="6">
        <v>46</v>
      </c>
      <c r="D298" s="6"/>
      <c r="E298" s="6">
        <v>74</v>
      </c>
      <c r="F298" s="6">
        <v>94</v>
      </c>
      <c r="G298" s="6">
        <v>34</v>
      </c>
      <c r="H298" s="6">
        <v>76</v>
      </c>
      <c r="I298" s="6">
        <v>211</v>
      </c>
      <c r="J298" s="6">
        <v>139</v>
      </c>
      <c r="K298" s="6">
        <v>52</v>
      </c>
      <c r="L298" s="6">
        <v>0</v>
      </c>
      <c r="M298" s="6"/>
      <c r="N298" s="7"/>
    </row>
    <row r="299" spans="1:14" ht="15.75">
      <c r="A299" s="2"/>
      <c r="B299" s="5">
        <v>30</v>
      </c>
      <c r="C299" s="6">
        <v>39</v>
      </c>
      <c r="D299" s="6"/>
      <c r="E299" s="6">
        <v>74</v>
      </c>
      <c r="F299" s="6">
        <v>118</v>
      </c>
      <c r="G299" s="6">
        <v>35</v>
      </c>
      <c r="H299" s="6">
        <v>77</v>
      </c>
      <c r="I299" s="6">
        <v>222</v>
      </c>
      <c r="J299" s="6">
        <v>179</v>
      </c>
      <c r="K299" s="6">
        <v>52</v>
      </c>
      <c r="L299" s="6">
        <v>0</v>
      </c>
      <c r="M299" s="6"/>
      <c r="N299" s="7"/>
    </row>
    <row r="300" spans="1:14" ht="15.75">
      <c r="A300" s="2"/>
      <c r="B300" s="5">
        <v>31</v>
      </c>
      <c r="C300" s="7">
        <v>40</v>
      </c>
      <c r="D300" s="7"/>
      <c r="E300" s="7">
        <v>80</v>
      </c>
      <c r="F300" s="8" t="s">
        <v>17</v>
      </c>
      <c r="G300" s="7">
        <v>37</v>
      </c>
      <c r="H300" s="8" t="s">
        <v>17</v>
      </c>
      <c r="I300" s="6">
        <v>221</v>
      </c>
      <c r="J300" s="7">
        <v>169</v>
      </c>
      <c r="K300" s="17" t="s">
        <v>17</v>
      </c>
      <c r="L300" s="18">
        <v>0</v>
      </c>
      <c r="M300" s="17" t="s">
        <v>17</v>
      </c>
      <c r="N300" s="5"/>
    </row>
    <row r="301" spans="1:14" ht="15.75">
      <c r="A301" s="2" t="s">
        <v>18</v>
      </c>
      <c r="B301" s="2"/>
      <c r="C301" s="9">
        <f t="shared" ref="C301:N301" si="14">SUM(C270:C300)</f>
        <v>1375</v>
      </c>
      <c r="D301" s="9">
        <f t="shared" si="14"/>
        <v>2550</v>
      </c>
      <c r="E301" s="9">
        <f t="shared" si="14"/>
        <v>2246</v>
      </c>
      <c r="F301" s="9">
        <f t="shared" si="14"/>
        <v>2475</v>
      </c>
      <c r="G301" s="9">
        <f t="shared" si="14"/>
        <v>2848</v>
      </c>
      <c r="H301" s="9">
        <f t="shared" si="14"/>
        <v>2712</v>
      </c>
      <c r="I301" s="9">
        <f t="shared" si="14"/>
        <v>6178</v>
      </c>
      <c r="J301" s="9">
        <f t="shared" si="14"/>
        <v>5655</v>
      </c>
      <c r="K301" s="9">
        <f t="shared" si="14"/>
        <v>2035</v>
      </c>
      <c r="L301" s="9">
        <f t="shared" si="14"/>
        <v>230.12</v>
      </c>
      <c r="M301" s="9">
        <f t="shared" si="14"/>
        <v>0</v>
      </c>
      <c r="N301" s="9">
        <f t="shared" si="14"/>
        <v>0</v>
      </c>
    </row>
    <row r="302" spans="1:14" ht="15.75">
      <c r="A302" s="2" t="s">
        <v>19</v>
      </c>
      <c r="B302" s="2"/>
      <c r="C302" s="10">
        <f t="shared" ref="C302:N302" si="15">C301*1.9835</f>
        <v>2727.3125</v>
      </c>
      <c r="D302" s="10">
        <f t="shared" si="15"/>
        <v>5057.9250000000002</v>
      </c>
      <c r="E302" s="10">
        <f t="shared" si="15"/>
        <v>4454.9409999999998</v>
      </c>
      <c r="F302" s="10">
        <f t="shared" si="15"/>
        <v>4909.1625000000004</v>
      </c>
      <c r="G302" s="10">
        <f t="shared" si="15"/>
        <v>5649.0079999999998</v>
      </c>
      <c r="H302" s="10">
        <f t="shared" si="15"/>
        <v>5379.2520000000004</v>
      </c>
      <c r="I302" s="10">
        <f t="shared" si="15"/>
        <v>12254.063</v>
      </c>
      <c r="J302" s="10">
        <f t="shared" si="15"/>
        <v>11216.692500000001</v>
      </c>
      <c r="K302" s="10">
        <f t="shared" si="15"/>
        <v>4036.4225000000001</v>
      </c>
      <c r="L302" s="10">
        <f t="shared" si="15"/>
        <v>456.44302000000005</v>
      </c>
      <c r="M302" s="10">
        <f t="shared" si="15"/>
        <v>0</v>
      </c>
      <c r="N302" s="10">
        <f t="shared" si="15"/>
        <v>0</v>
      </c>
    </row>
    <row r="303" spans="1:14" ht="15.75">
      <c r="A303" s="2"/>
      <c r="B303" s="2"/>
      <c r="C303" s="2"/>
      <c r="E303" s="9"/>
      <c r="F303" s="9"/>
      <c r="G303" s="9"/>
      <c r="H303" s="9"/>
      <c r="I303" s="9"/>
      <c r="J303" s="9"/>
      <c r="K303" s="9" t="s">
        <v>20</v>
      </c>
      <c r="L303" s="9"/>
      <c r="M303" s="11">
        <f>COUNTA(E270:N300)-4</f>
        <v>245</v>
      </c>
      <c r="N303" s="9" t="s">
        <v>21</v>
      </c>
    </row>
    <row r="304" spans="1:14" ht="16.5" thickBot="1">
      <c r="A304" s="12">
        <v>2007</v>
      </c>
      <c r="B304" s="12" t="s">
        <v>22</v>
      </c>
      <c r="C304" s="12"/>
      <c r="D304" s="23"/>
      <c r="E304" s="12"/>
      <c r="F304" s="13">
        <f>SUM(C301:N301)</f>
        <v>28304.12</v>
      </c>
      <c r="G304" s="14" t="s">
        <v>18</v>
      </c>
      <c r="H304" s="14"/>
      <c r="I304" s="13">
        <f>F304*1.9835</f>
        <v>56141.222020000001</v>
      </c>
      <c r="J304" s="14" t="s">
        <v>23</v>
      </c>
      <c r="K304" s="12" t="s">
        <v>24</v>
      </c>
      <c r="L304" s="12"/>
      <c r="M304" s="15"/>
      <c r="N304" s="12" t="s">
        <v>21</v>
      </c>
    </row>
    <row r="305" spans="1:14" ht="15.75">
      <c r="A305" s="1" t="s">
        <v>0</v>
      </c>
      <c r="B305" s="2"/>
      <c r="C305" s="2"/>
      <c r="D305" s="2"/>
      <c r="E305" s="16"/>
      <c r="F305" s="1"/>
      <c r="G305" s="1"/>
      <c r="H305" s="1"/>
      <c r="I305" s="16"/>
      <c r="J305" s="1"/>
      <c r="K305" s="2"/>
      <c r="L305" s="2"/>
      <c r="M305" s="2"/>
      <c r="N305" s="2"/>
    </row>
    <row r="306" spans="1:14">
      <c r="A306" t="s">
        <v>25</v>
      </c>
      <c r="G306" t="s">
        <v>2</v>
      </c>
      <c r="I306" t="s">
        <v>46</v>
      </c>
      <c r="K306" s="24"/>
    </row>
    <row r="307" spans="1:14" ht="16.5" thickBot="1">
      <c r="A307" s="3" t="s">
        <v>5</v>
      </c>
      <c r="B307" s="3" t="s">
        <v>6</v>
      </c>
      <c r="C307" s="4" t="s">
        <v>44</v>
      </c>
      <c r="D307" s="4" t="s">
        <v>43</v>
      </c>
      <c r="E307" s="4" t="s">
        <v>7</v>
      </c>
      <c r="F307" s="4" t="s">
        <v>8</v>
      </c>
      <c r="G307" s="4" t="s">
        <v>9</v>
      </c>
      <c r="H307" s="4" t="s">
        <v>10</v>
      </c>
      <c r="I307" s="4" t="s">
        <v>11</v>
      </c>
      <c r="J307" s="4" t="s">
        <v>12</v>
      </c>
      <c r="K307" s="4" t="s">
        <v>13</v>
      </c>
      <c r="L307" s="4" t="s">
        <v>14</v>
      </c>
      <c r="M307" s="4" t="s">
        <v>15</v>
      </c>
      <c r="N307" s="4" t="s">
        <v>16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225.58</v>
      </c>
      <c r="J308" s="6">
        <v>181.49</v>
      </c>
      <c r="K308" s="6">
        <v>97.9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241.03</v>
      </c>
      <c r="J309" s="6">
        <v>188.02</v>
      </c>
      <c r="K309" s="6">
        <v>103.42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265.81</v>
      </c>
      <c r="J310" s="6">
        <v>188.27</v>
      </c>
      <c r="K310" s="6">
        <v>91.15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289.89999999999998</v>
      </c>
      <c r="J311" s="6">
        <v>196.36</v>
      </c>
      <c r="K311" s="6">
        <v>71.27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288.56</v>
      </c>
      <c r="J312" s="6">
        <v>215.3</v>
      </c>
      <c r="K312" s="6">
        <v>45.83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290.12</v>
      </c>
      <c r="J313" s="6">
        <v>246.34</v>
      </c>
      <c r="K313" s="6">
        <v>11.92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307.13</v>
      </c>
      <c r="J314" s="6">
        <v>218.79</v>
      </c>
      <c r="K314" s="6">
        <v>6.22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208.15</v>
      </c>
      <c r="J315" s="6">
        <v>178.14</v>
      </c>
      <c r="K315" s="6">
        <v>9.57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125.98</v>
      </c>
      <c r="J316" s="6">
        <v>151.02000000000001</v>
      </c>
      <c r="K316" s="6">
        <v>5.64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122.63</v>
      </c>
      <c r="J317" s="6">
        <v>132.49</v>
      </c>
      <c r="K317" s="6">
        <v>4.3899999999999997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120.73</v>
      </c>
      <c r="J318" s="6">
        <v>118.3</v>
      </c>
      <c r="K318" s="6">
        <v>13.75</v>
      </c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119.13</v>
      </c>
      <c r="J319" s="6">
        <v>104.26</v>
      </c>
      <c r="K319" s="6">
        <v>19.670000000000002</v>
      </c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120.15</v>
      </c>
      <c r="J320" s="6">
        <v>83.92</v>
      </c>
      <c r="K320" s="6">
        <v>17.809999999999999</v>
      </c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119.35</v>
      </c>
      <c r="J321" s="6">
        <v>85.56</v>
      </c>
      <c r="K321" s="6">
        <v>15.96</v>
      </c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146.6</v>
      </c>
      <c r="J322" s="6">
        <v>82.76</v>
      </c>
      <c r="K322" s="6">
        <v>14.78</v>
      </c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174.14</v>
      </c>
      <c r="J323" s="6">
        <v>82.87</v>
      </c>
      <c r="K323" s="6">
        <v>14.23</v>
      </c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177.46</v>
      </c>
      <c r="J324" s="6">
        <v>82.64</v>
      </c>
      <c r="K324" s="6">
        <v>13.78</v>
      </c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61.46</v>
      </c>
      <c r="I325" s="6">
        <v>132.21</v>
      </c>
      <c r="J325" s="6">
        <v>99.77</v>
      </c>
      <c r="K325" s="6">
        <v>11.9</v>
      </c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177.37</v>
      </c>
      <c r="I326" s="6">
        <v>108.48</v>
      </c>
      <c r="J326" s="6">
        <v>119.1</v>
      </c>
      <c r="K326" s="6">
        <v>4.8499999999999996</v>
      </c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154.58000000000001</v>
      </c>
      <c r="I327" s="6">
        <v>102.04</v>
      </c>
      <c r="J327" s="6">
        <v>124.39</v>
      </c>
      <c r="K327" s="6">
        <v>3.71</v>
      </c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116.54</v>
      </c>
      <c r="I328" s="6">
        <v>109.85</v>
      </c>
      <c r="J328" s="6">
        <v>142.38</v>
      </c>
      <c r="K328" s="6">
        <v>3.13</v>
      </c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116.46</v>
      </c>
      <c r="I329" s="6">
        <v>125.26</v>
      </c>
      <c r="J329" s="6">
        <v>154.69</v>
      </c>
      <c r="K329" s="6">
        <v>2.57</v>
      </c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133.31</v>
      </c>
      <c r="I330" s="6">
        <v>126.95</v>
      </c>
      <c r="J330" s="6">
        <v>140.91</v>
      </c>
      <c r="K330" s="6">
        <v>2.02</v>
      </c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179.88</v>
      </c>
      <c r="I331" s="6">
        <v>166.76</v>
      </c>
      <c r="J331" s="6">
        <v>120.01</v>
      </c>
      <c r="K331" s="6">
        <v>1.57</v>
      </c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223.26</v>
      </c>
      <c r="I332" s="6">
        <v>221.64</v>
      </c>
      <c r="J332" s="6">
        <v>110.18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252.4</v>
      </c>
      <c r="I333" s="6">
        <v>240.36</v>
      </c>
      <c r="J333" s="6">
        <v>103.79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233.71</v>
      </c>
      <c r="I334" s="6">
        <v>239.06</v>
      </c>
      <c r="J334" s="6">
        <v>101.4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210.39</v>
      </c>
      <c r="I335" s="6">
        <v>236.65</v>
      </c>
      <c r="J335" s="6">
        <v>96.01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208.42</v>
      </c>
      <c r="I336" s="6">
        <v>213.43</v>
      </c>
      <c r="J336" s="6">
        <v>96.48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203.52</v>
      </c>
      <c r="I337" s="6">
        <v>195.37</v>
      </c>
      <c r="J337" s="6">
        <v>99.32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7"/>
      <c r="E338" s="7"/>
      <c r="F338" s="8" t="s">
        <v>17</v>
      </c>
      <c r="G338" s="7"/>
      <c r="H338" s="8" t="s">
        <v>17</v>
      </c>
      <c r="I338" s="6">
        <v>190.96</v>
      </c>
      <c r="J338" s="7">
        <v>99.11</v>
      </c>
      <c r="K338" s="17" t="s">
        <v>17</v>
      </c>
      <c r="L338" s="18"/>
      <c r="M338" s="17" t="s">
        <v>17</v>
      </c>
      <c r="N338" s="5"/>
    </row>
    <row r="339" spans="1:14" ht="15.75">
      <c r="A339" s="2" t="s">
        <v>18</v>
      </c>
      <c r="B339" s="2"/>
      <c r="C339" s="9">
        <f t="shared" ref="C339:N339" si="16">SUM(C308:C338)</f>
        <v>0</v>
      </c>
      <c r="D339" s="9">
        <f t="shared" si="16"/>
        <v>0</v>
      </c>
      <c r="E339" s="9">
        <f t="shared" si="16"/>
        <v>0</v>
      </c>
      <c r="F339" s="9">
        <f t="shared" si="16"/>
        <v>0</v>
      </c>
      <c r="G339" s="9">
        <f t="shared" si="16"/>
        <v>0</v>
      </c>
      <c r="H339" s="9">
        <f t="shared" si="16"/>
        <v>2271.3000000000002</v>
      </c>
      <c r="I339" s="9">
        <f t="shared" si="16"/>
        <v>5751.47</v>
      </c>
      <c r="J339" s="9">
        <f t="shared" si="16"/>
        <v>4144.0700000000006</v>
      </c>
      <c r="K339" s="9">
        <f t="shared" si="16"/>
        <v>587.04000000000008</v>
      </c>
      <c r="L339" s="9">
        <f t="shared" si="16"/>
        <v>0</v>
      </c>
      <c r="M339" s="9">
        <f t="shared" si="16"/>
        <v>0</v>
      </c>
      <c r="N339" s="9">
        <f t="shared" si="16"/>
        <v>0</v>
      </c>
    </row>
    <row r="340" spans="1:14" ht="15.75">
      <c r="A340" s="2" t="s">
        <v>19</v>
      </c>
      <c r="B340" s="2"/>
      <c r="C340" s="10">
        <f t="shared" ref="C340:N340" si="17">C339*1.9835</f>
        <v>0</v>
      </c>
      <c r="D340" s="10">
        <f t="shared" si="17"/>
        <v>0</v>
      </c>
      <c r="E340" s="10">
        <f t="shared" si="17"/>
        <v>0</v>
      </c>
      <c r="F340" s="10">
        <f t="shared" si="17"/>
        <v>0</v>
      </c>
      <c r="G340" s="10">
        <f t="shared" si="17"/>
        <v>0</v>
      </c>
      <c r="H340" s="10">
        <f t="shared" si="17"/>
        <v>4505.1235500000003</v>
      </c>
      <c r="I340" s="10">
        <f t="shared" si="17"/>
        <v>11408.040745</v>
      </c>
      <c r="J340" s="10">
        <f t="shared" si="17"/>
        <v>8219.7628450000011</v>
      </c>
      <c r="K340" s="10">
        <f t="shared" si="17"/>
        <v>1164.3938400000002</v>
      </c>
      <c r="L340" s="10">
        <f t="shared" si="17"/>
        <v>0</v>
      </c>
      <c r="M340" s="10">
        <f t="shared" si="17"/>
        <v>0</v>
      </c>
      <c r="N340" s="10">
        <f t="shared" si="17"/>
        <v>0</v>
      </c>
    </row>
    <row r="341" spans="1:14" ht="15.75">
      <c r="A341" s="2"/>
      <c r="B341" s="2"/>
      <c r="C341" s="2"/>
      <c r="E341" s="9"/>
      <c r="F341" s="9"/>
      <c r="G341" s="9"/>
      <c r="H341" s="9"/>
      <c r="I341" s="9"/>
      <c r="J341" s="9"/>
      <c r="K341" s="9" t="s">
        <v>20</v>
      </c>
      <c r="L341" s="9"/>
      <c r="M341" s="11">
        <f>COUNTA(E308:N338)-4</f>
        <v>99</v>
      </c>
      <c r="N341" s="9" t="s">
        <v>21</v>
      </c>
    </row>
    <row r="342" spans="1:14" ht="16.5" thickBot="1">
      <c r="A342" s="12">
        <v>2008</v>
      </c>
      <c r="B342" s="12" t="s">
        <v>22</v>
      </c>
      <c r="C342" s="12"/>
      <c r="D342" s="23"/>
      <c r="E342" s="12"/>
      <c r="F342" s="13">
        <f>SUM(E339:N339)</f>
        <v>12753.880000000001</v>
      </c>
      <c r="G342" s="14" t="s">
        <v>18</v>
      </c>
      <c r="H342" s="14"/>
      <c r="I342" s="13">
        <f>F342*1.9835</f>
        <v>25297.320980000004</v>
      </c>
      <c r="J342" s="14" t="s">
        <v>23</v>
      </c>
      <c r="K342" s="12" t="s">
        <v>24</v>
      </c>
      <c r="L342" s="12"/>
      <c r="M342" s="15">
        <v>99</v>
      </c>
      <c r="N342" s="12" t="s">
        <v>21</v>
      </c>
    </row>
    <row r="343" spans="1:14" ht="15.75">
      <c r="A343" s="1" t="s">
        <v>0</v>
      </c>
      <c r="B343" s="2"/>
      <c r="C343" s="2"/>
      <c r="D343" s="2"/>
      <c r="E343" s="16"/>
      <c r="F343" s="1"/>
      <c r="G343" s="1"/>
      <c r="H343" s="1"/>
      <c r="I343" s="16"/>
      <c r="J343" s="1"/>
      <c r="K343" s="2"/>
      <c r="L343" s="2"/>
      <c r="M343" s="2"/>
      <c r="N343" s="2"/>
    </row>
    <row r="344" spans="1:14">
      <c r="A344" t="s">
        <v>25</v>
      </c>
      <c r="G344" t="s">
        <v>2</v>
      </c>
      <c r="I344" t="s">
        <v>46</v>
      </c>
      <c r="K344" s="24"/>
    </row>
    <row r="345" spans="1:14" ht="16.5" thickBot="1">
      <c r="A345" s="3" t="s">
        <v>5</v>
      </c>
      <c r="B345" s="3" t="s">
        <v>6</v>
      </c>
      <c r="C345" s="4" t="s">
        <v>44</v>
      </c>
      <c r="D345" s="4" t="s">
        <v>43</v>
      </c>
      <c r="E345" s="4" t="s">
        <v>7</v>
      </c>
      <c r="F345" s="4" t="s">
        <v>8</v>
      </c>
      <c r="G345" s="4" t="s">
        <v>9</v>
      </c>
      <c r="H345" s="4" t="s">
        <v>10</v>
      </c>
      <c r="I345" s="4" t="s">
        <v>11</v>
      </c>
      <c r="J345" s="4" t="s">
        <v>12</v>
      </c>
      <c r="K345" s="4" t="s">
        <v>13</v>
      </c>
      <c r="L345" s="4" t="s">
        <v>14</v>
      </c>
      <c r="M345" s="4" t="s">
        <v>15</v>
      </c>
      <c r="N345" s="4" t="s">
        <v>16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105.01</v>
      </c>
      <c r="I346" s="6">
        <v>278.24</v>
      </c>
      <c r="J346" s="6">
        <v>216.07</v>
      </c>
      <c r="K346" s="6">
        <v>133.72</v>
      </c>
      <c r="L346" s="6">
        <v>55.44</v>
      </c>
      <c r="M346" s="6">
        <v>95.29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98.13</v>
      </c>
      <c r="I347" s="6">
        <v>287.35000000000002</v>
      </c>
      <c r="J347" s="6">
        <v>213.75</v>
      </c>
      <c r="K347" s="6">
        <v>137.97999999999999</v>
      </c>
      <c r="L347" s="6">
        <v>51.84</v>
      </c>
      <c r="M347" s="6">
        <v>89.64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86.12</v>
      </c>
      <c r="I348" s="6">
        <v>269.86</v>
      </c>
      <c r="J348" s="6">
        <v>212.48</v>
      </c>
      <c r="K348" s="6">
        <v>139.35</v>
      </c>
      <c r="L348" s="6">
        <v>51.04</v>
      </c>
      <c r="M348" s="6">
        <v>77.209999999999994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86.77</v>
      </c>
      <c r="I349" s="6">
        <v>234.72</v>
      </c>
      <c r="J349" s="6">
        <v>209.25</v>
      </c>
      <c r="K349" s="6">
        <v>97.41</v>
      </c>
      <c r="L349" s="6">
        <v>51.98</v>
      </c>
      <c r="M349" s="6">
        <v>9.69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87.75</v>
      </c>
      <c r="I350" s="6">
        <v>205.47</v>
      </c>
      <c r="J350" s="6">
        <v>202.1</v>
      </c>
      <c r="K350" s="6">
        <v>62.81</v>
      </c>
      <c r="L350" s="6">
        <v>54.19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86.92</v>
      </c>
      <c r="I351" s="6">
        <v>205.33</v>
      </c>
      <c r="J351" s="6">
        <v>195.26</v>
      </c>
      <c r="K351" s="6">
        <v>62.35</v>
      </c>
      <c r="L351" s="6">
        <v>62.96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87.01</v>
      </c>
      <c r="I352" s="6">
        <v>209.4</v>
      </c>
      <c r="J352" s="6">
        <v>195.14</v>
      </c>
      <c r="K352" s="6">
        <v>61.6</v>
      </c>
      <c r="L352" s="6">
        <v>64.95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96.55</v>
      </c>
      <c r="I353" s="6">
        <v>205.54</v>
      </c>
      <c r="J353" s="6">
        <v>211.77</v>
      </c>
      <c r="K353" s="6">
        <v>66.349999999999994</v>
      </c>
      <c r="L353" s="6">
        <v>63.4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105.31</v>
      </c>
      <c r="I354" s="6">
        <v>205.63</v>
      </c>
      <c r="J354" s="6">
        <v>225.75</v>
      </c>
      <c r="K354" s="6">
        <v>61.49</v>
      </c>
      <c r="L354" s="6">
        <v>61.12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105.19</v>
      </c>
      <c r="I355" s="6">
        <v>203.93</v>
      </c>
      <c r="J355" s="6">
        <v>251.77</v>
      </c>
      <c r="K355" s="6">
        <v>75.53</v>
      </c>
      <c r="L355" s="6">
        <v>60.6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113.42</v>
      </c>
      <c r="I356" s="6">
        <v>200.95</v>
      </c>
      <c r="J356" s="6">
        <v>261.82</v>
      </c>
      <c r="K356" s="6">
        <v>72.010000000000005</v>
      </c>
      <c r="L356" s="6">
        <v>59.62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119.11</v>
      </c>
      <c r="I357" s="6">
        <v>216.51</v>
      </c>
      <c r="J357" s="6">
        <v>233.74</v>
      </c>
      <c r="K357" s="6">
        <v>70.31</v>
      </c>
      <c r="L357" s="6">
        <v>61.75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120.55</v>
      </c>
      <c r="I358" s="6">
        <v>169.59</v>
      </c>
      <c r="J358" s="6">
        <v>205.58</v>
      </c>
      <c r="K358" s="6">
        <v>66.760000000000005</v>
      </c>
      <c r="L358" s="6">
        <v>64.23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121.57</v>
      </c>
      <c r="I359" s="6">
        <v>113.39</v>
      </c>
      <c r="J359" s="6">
        <v>197.6</v>
      </c>
      <c r="K359" s="6">
        <v>69.61</v>
      </c>
      <c r="L359" s="6">
        <v>67.75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123.79</v>
      </c>
      <c r="I360" s="6">
        <v>90.17</v>
      </c>
      <c r="J360" s="6">
        <v>197.66</v>
      </c>
      <c r="K360" s="6">
        <v>74.28</v>
      </c>
      <c r="L360" s="6">
        <v>70.56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140.76</v>
      </c>
      <c r="I361" s="6">
        <v>90.79</v>
      </c>
      <c r="J361" s="6">
        <v>204.93</v>
      </c>
      <c r="K361" s="6">
        <v>79.08</v>
      </c>
      <c r="L361" s="6">
        <v>70.12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166.96</v>
      </c>
      <c r="I362" s="6">
        <v>88.14</v>
      </c>
      <c r="J362" s="6">
        <v>206.76</v>
      </c>
      <c r="K362" s="6">
        <v>87.84</v>
      </c>
      <c r="L362" s="6">
        <v>68.709999999999994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/>
      <c r="H363" s="6">
        <v>179.3</v>
      </c>
      <c r="I363" s="6">
        <v>89.34</v>
      </c>
      <c r="J363" s="6">
        <v>196.91</v>
      </c>
      <c r="K363" s="6">
        <v>96.45</v>
      </c>
      <c r="L363" s="6">
        <v>66.64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/>
      <c r="H364" s="6">
        <v>178.77</v>
      </c>
      <c r="I364" s="6">
        <v>88.45</v>
      </c>
      <c r="J364" s="6">
        <v>173.69</v>
      </c>
      <c r="K364" s="6">
        <v>90.53</v>
      </c>
      <c r="L364" s="6">
        <v>67.38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/>
      <c r="H365" s="6">
        <v>190.82</v>
      </c>
      <c r="I365" s="6">
        <v>117.11</v>
      </c>
      <c r="J365" s="6">
        <v>158.72</v>
      </c>
      <c r="K365" s="6">
        <v>71.84</v>
      </c>
      <c r="L365" s="6">
        <v>67.680000000000007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29.61</v>
      </c>
      <c r="H366" s="6">
        <v>202.47</v>
      </c>
      <c r="I366" s="6">
        <v>147.31</v>
      </c>
      <c r="J366" s="6">
        <v>152.77000000000001</v>
      </c>
      <c r="K366" s="6">
        <v>66.63</v>
      </c>
      <c r="L366" s="6">
        <v>69.37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69.459999999999994</v>
      </c>
      <c r="H367" s="6">
        <v>220.57</v>
      </c>
      <c r="I367" s="6">
        <v>158.4</v>
      </c>
      <c r="J367" s="6">
        <v>149.96</v>
      </c>
      <c r="K367" s="6">
        <v>68.19</v>
      </c>
      <c r="L367" s="6">
        <v>88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68.88</v>
      </c>
      <c r="H368" s="6">
        <v>226.41</v>
      </c>
      <c r="I368" s="6">
        <v>173.1</v>
      </c>
      <c r="J368" s="6">
        <v>148.11000000000001</v>
      </c>
      <c r="K368" s="6">
        <v>63.63</v>
      </c>
      <c r="L368" s="6">
        <v>101.95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69.09</v>
      </c>
      <c r="H369" s="6">
        <v>223.53</v>
      </c>
      <c r="I369" s="6">
        <v>198.48</v>
      </c>
      <c r="J369" s="6">
        <v>146.94</v>
      </c>
      <c r="K369" s="6">
        <v>62.15</v>
      </c>
      <c r="L369" s="6">
        <v>96.22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69.89</v>
      </c>
      <c r="H370" s="6">
        <v>231.66</v>
      </c>
      <c r="I370" s="6">
        <v>203.49</v>
      </c>
      <c r="J370" s="6">
        <v>137.05000000000001</v>
      </c>
      <c r="K370" s="6">
        <v>61.8</v>
      </c>
      <c r="L370" s="6">
        <v>91.67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77.87</v>
      </c>
      <c r="H371" s="6">
        <v>236.5</v>
      </c>
      <c r="I371" s="6">
        <v>198.71</v>
      </c>
      <c r="J371" s="6">
        <v>119.02</v>
      </c>
      <c r="K371" s="6">
        <v>64.31</v>
      </c>
      <c r="L371" s="6">
        <v>83.2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97.27</v>
      </c>
      <c r="H372" s="6">
        <v>225.41</v>
      </c>
      <c r="I372" s="6">
        <v>221.64</v>
      </c>
      <c r="J372" s="6">
        <v>90.5</v>
      </c>
      <c r="K372" s="6">
        <v>61.12</v>
      </c>
      <c r="L372" s="6">
        <v>77.37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102.41</v>
      </c>
      <c r="H373" s="6">
        <v>225.24</v>
      </c>
      <c r="I373" s="6">
        <v>244.79</v>
      </c>
      <c r="J373" s="6">
        <v>63.06</v>
      </c>
      <c r="K373" s="6">
        <v>56.53</v>
      </c>
      <c r="L373" s="6">
        <v>75.97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101.26</v>
      </c>
      <c r="H374" s="6">
        <v>225.98</v>
      </c>
      <c r="I374" s="6">
        <v>251.83</v>
      </c>
      <c r="J374" s="6">
        <v>61.83</v>
      </c>
      <c r="K374" s="6">
        <v>54.16</v>
      </c>
      <c r="L374" s="6">
        <v>81.069999999999993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99.37</v>
      </c>
      <c r="H375" s="6">
        <v>245.9</v>
      </c>
      <c r="I375" s="6">
        <v>230.11</v>
      </c>
      <c r="J375" s="6">
        <v>61.28</v>
      </c>
      <c r="K375" s="6">
        <v>53.94</v>
      </c>
      <c r="L375" s="6">
        <v>94.86</v>
      </c>
      <c r="M375" s="6"/>
      <c r="N375" s="7"/>
    </row>
    <row r="376" spans="1:14" ht="15.75">
      <c r="A376" s="2"/>
      <c r="B376" s="5">
        <v>31</v>
      </c>
      <c r="C376" s="7"/>
      <c r="D376" s="7"/>
      <c r="E376" s="7"/>
      <c r="F376" s="8" t="s">
        <v>17</v>
      </c>
      <c r="G376" s="7">
        <v>98.29</v>
      </c>
      <c r="H376" s="8" t="s">
        <v>17</v>
      </c>
      <c r="I376" s="6">
        <v>213.96</v>
      </c>
      <c r="J376" s="7">
        <v>100.18</v>
      </c>
      <c r="K376" s="17" t="s">
        <v>17</v>
      </c>
      <c r="L376" s="18">
        <v>100.38</v>
      </c>
      <c r="M376" s="17" t="s">
        <v>17</v>
      </c>
      <c r="N376" s="5"/>
    </row>
    <row r="377" spans="1:14" ht="15.75">
      <c r="A377" s="2" t="s">
        <v>18</v>
      </c>
      <c r="B377" s="2"/>
      <c r="C377" s="9">
        <f t="shared" ref="C377:N377" si="18">SUM(C346:C376)</f>
        <v>0</v>
      </c>
      <c r="D377" s="9">
        <f t="shared" si="18"/>
        <v>0</v>
      </c>
      <c r="E377" s="9">
        <f t="shared" si="18"/>
        <v>0</v>
      </c>
      <c r="F377" s="9">
        <f t="shared" si="18"/>
        <v>0</v>
      </c>
      <c r="G377" s="9">
        <f t="shared" si="18"/>
        <v>883.4</v>
      </c>
      <c r="H377" s="9">
        <f t="shared" si="18"/>
        <v>4663.4799999999987</v>
      </c>
      <c r="I377" s="9">
        <f t="shared" si="18"/>
        <v>5811.7299999999987</v>
      </c>
      <c r="J377" s="9">
        <f t="shared" si="18"/>
        <v>5401.45</v>
      </c>
      <c r="K377" s="9">
        <f t="shared" si="18"/>
        <v>2289.7600000000002</v>
      </c>
      <c r="L377" s="9">
        <f t="shared" si="18"/>
        <v>2202.0200000000009</v>
      </c>
      <c r="M377" s="9">
        <f t="shared" si="18"/>
        <v>271.83</v>
      </c>
      <c r="N377" s="9">
        <f t="shared" si="18"/>
        <v>0</v>
      </c>
    </row>
    <row r="378" spans="1:14" ht="15.75">
      <c r="A378" s="2" t="s">
        <v>19</v>
      </c>
      <c r="B378" s="2"/>
      <c r="C378" s="10">
        <f t="shared" ref="C378:N378" si="19">C377*1.9835</f>
        <v>0</v>
      </c>
      <c r="D378" s="10">
        <f t="shared" si="19"/>
        <v>0</v>
      </c>
      <c r="E378" s="10">
        <f t="shared" si="19"/>
        <v>0</v>
      </c>
      <c r="F378" s="10">
        <f t="shared" si="19"/>
        <v>0</v>
      </c>
      <c r="G378" s="10">
        <f t="shared" si="19"/>
        <v>1752.2239</v>
      </c>
      <c r="H378" s="10">
        <f t="shared" si="19"/>
        <v>9250.0125799999969</v>
      </c>
      <c r="I378" s="10">
        <f t="shared" si="19"/>
        <v>11527.566454999998</v>
      </c>
      <c r="J378" s="10">
        <f t="shared" si="19"/>
        <v>10713.776075</v>
      </c>
      <c r="K378" s="10">
        <f t="shared" si="19"/>
        <v>4541.7389600000006</v>
      </c>
      <c r="L378" s="10">
        <f t="shared" si="19"/>
        <v>4367.7066700000023</v>
      </c>
      <c r="M378" s="10">
        <f t="shared" si="19"/>
        <v>539.17480499999999</v>
      </c>
      <c r="N378" s="10">
        <f t="shared" si="19"/>
        <v>0</v>
      </c>
    </row>
    <row r="379" spans="1:14" ht="15.75">
      <c r="A379" s="2"/>
      <c r="B379" s="2"/>
      <c r="C379" s="2"/>
      <c r="E379" s="9"/>
      <c r="F379" s="9"/>
      <c r="G379" s="9"/>
      <c r="H379" s="9"/>
      <c r="I379" s="9"/>
      <c r="J379" s="9"/>
      <c r="K379" s="9" t="s">
        <v>20</v>
      </c>
      <c r="L379" s="9"/>
      <c r="M379" s="11">
        <f>COUNTA(E346:N376)-4</f>
        <v>168</v>
      </c>
      <c r="N379" s="9" t="s">
        <v>21</v>
      </c>
    </row>
    <row r="380" spans="1:14" ht="16.5" thickBot="1">
      <c r="A380" s="12">
        <v>2009</v>
      </c>
      <c r="B380" s="12" t="s">
        <v>22</v>
      </c>
      <c r="C380" s="12"/>
      <c r="D380" s="23"/>
      <c r="E380" s="12"/>
      <c r="F380" s="13">
        <f>SUM(E377:N377)</f>
        <v>21523.670000000002</v>
      </c>
      <c r="G380" s="14" t="s">
        <v>18</v>
      </c>
      <c r="H380" s="14"/>
      <c r="I380" s="13">
        <f>F380*1.9835</f>
        <v>42692.199445000006</v>
      </c>
      <c r="J380" s="14" t="s">
        <v>23</v>
      </c>
      <c r="K380" s="12" t="s">
        <v>24</v>
      </c>
      <c r="L380" s="12"/>
      <c r="M380" s="15">
        <v>168</v>
      </c>
      <c r="N380" s="12" t="s">
        <v>21</v>
      </c>
    </row>
    <row r="381" spans="1:14" ht="15.75">
      <c r="A381" s="1" t="s">
        <v>0</v>
      </c>
      <c r="B381" s="2"/>
      <c r="C381" s="2"/>
      <c r="D381" s="2"/>
      <c r="E381" s="16"/>
      <c r="F381" s="1"/>
      <c r="G381" s="1"/>
      <c r="H381" s="1"/>
      <c r="I381" s="16"/>
      <c r="J381" s="1"/>
      <c r="K381" s="2"/>
      <c r="L381" s="2"/>
      <c r="M381" s="2"/>
      <c r="N381" s="2"/>
    </row>
    <row r="382" spans="1:14">
      <c r="A382" t="s">
        <v>25</v>
      </c>
      <c r="G382" t="s">
        <v>2</v>
      </c>
      <c r="I382" t="s">
        <v>46</v>
      </c>
      <c r="K382" s="24"/>
    </row>
    <row r="383" spans="1:14" ht="16.5" thickBot="1">
      <c r="A383" s="3" t="s">
        <v>5</v>
      </c>
      <c r="B383" s="3" t="s">
        <v>6</v>
      </c>
      <c r="C383" s="4" t="s">
        <v>44</v>
      </c>
      <c r="D383" s="4" t="s">
        <v>43</v>
      </c>
      <c r="E383" s="4" t="s">
        <v>7</v>
      </c>
      <c r="F383" s="4" t="s">
        <v>8</v>
      </c>
      <c r="G383" s="4" t="s">
        <v>9</v>
      </c>
      <c r="H383" s="4" t="s">
        <v>10</v>
      </c>
      <c r="I383" s="4" t="s">
        <v>11</v>
      </c>
      <c r="J383" s="4" t="s">
        <v>12</v>
      </c>
      <c r="K383" s="4" t="s">
        <v>13</v>
      </c>
      <c r="L383" s="4" t="s">
        <v>14</v>
      </c>
      <c r="M383" s="4" t="s">
        <v>15</v>
      </c>
      <c r="N383" s="4" t="s">
        <v>16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/>
      <c r="I384" s="6">
        <v>119</v>
      </c>
      <c r="J384" s="6">
        <v>226</v>
      </c>
      <c r="K384" s="6">
        <v>333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/>
      <c r="I385" s="6">
        <v>151</v>
      </c>
      <c r="J385" s="6">
        <v>225</v>
      </c>
      <c r="K385" s="6">
        <v>347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/>
      <c r="I386" s="6">
        <v>167</v>
      </c>
      <c r="J386" s="6">
        <v>222</v>
      </c>
      <c r="K386" s="6">
        <v>340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/>
      <c r="I387" s="6">
        <v>176</v>
      </c>
      <c r="J387" s="6">
        <v>237</v>
      </c>
      <c r="K387" s="6">
        <v>319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/>
      <c r="I388" s="6">
        <v>171</v>
      </c>
      <c r="J388" s="6">
        <v>249</v>
      </c>
      <c r="K388" s="6">
        <v>306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/>
      <c r="I389" s="6">
        <v>170</v>
      </c>
      <c r="J389" s="6">
        <v>204</v>
      </c>
      <c r="K389" s="6">
        <v>303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/>
      <c r="I390" s="6">
        <v>177</v>
      </c>
      <c r="J390" s="6">
        <v>174</v>
      </c>
      <c r="K390" s="6">
        <v>304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/>
      <c r="I391" s="6">
        <v>172</v>
      </c>
      <c r="J391" s="6">
        <v>170</v>
      </c>
      <c r="K391" s="6">
        <v>311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/>
      <c r="I392" s="6">
        <v>191</v>
      </c>
      <c r="J392" s="6">
        <v>169</v>
      </c>
      <c r="K392" s="6">
        <v>320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2</v>
      </c>
      <c r="I393" s="6">
        <v>210</v>
      </c>
      <c r="J393" s="6">
        <v>195</v>
      </c>
      <c r="K393" s="6">
        <v>328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46</v>
      </c>
      <c r="I394" s="6">
        <v>214</v>
      </c>
      <c r="J394" s="6">
        <v>221</v>
      </c>
      <c r="K394" s="6">
        <v>326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24</v>
      </c>
      <c r="I395" s="6">
        <v>212</v>
      </c>
      <c r="J395" s="6">
        <v>236</v>
      </c>
      <c r="K395" s="6">
        <v>305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24</v>
      </c>
      <c r="I396" s="6">
        <v>213</v>
      </c>
      <c r="J396" s="6">
        <v>229</v>
      </c>
      <c r="K396" s="6">
        <v>281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45</v>
      </c>
      <c r="I397" s="6">
        <v>210</v>
      </c>
      <c r="J397" s="6">
        <v>221</v>
      </c>
      <c r="K397" s="6">
        <v>268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23</v>
      </c>
      <c r="I398" s="6">
        <v>207</v>
      </c>
      <c r="J398" s="6">
        <v>219</v>
      </c>
      <c r="K398" s="6">
        <v>121</v>
      </c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23</v>
      </c>
      <c r="I399" s="6">
        <v>205</v>
      </c>
      <c r="J399" s="6">
        <v>224</v>
      </c>
      <c r="K399" s="6">
        <v>13</v>
      </c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23</v>
      </c>
      <c r="I400" s="6">
        <v>205</v>
      </c>
      <c r="J400" s="6">
        <v>230</v>
      </c>
      <c r="K400" s="6">
        <v>3.9</v>
      </c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25</v>
      </c>
      <c r="I401" s="6">
        <v>203</v>
      </c>
      <c r="J401" s="6">
        <v>231</v>
      </c>
      <c r="K401" s="6">
        <v>2.8</v>
      </c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25</v>
      </c>
      <c r="I402" s="6">
        <v>211</v>
      </c>
      <c r="J402" s="6">
        <v>246</v>
      </c>
      <c r="K402" s="6">
        <v>1.8</v>
      </c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28</v>
      </c>
      <c r="I403" s="6">
        <v>216</v>
      </c>
      <c r="J403" s="6">
        <v>251</v>
      </c>
      <c r="K403" s="6">
        <v>0.95</v>
      </c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63</v>
      </c>
      <c r="I404" s="6">
        <v>218</v>
      </c>
      <c r="J404" s="6">
        <v>249</v>
      </c>
      <c r="K404" s="6">
        <v>0.56000000000000005</v>
      </c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51</v>
      </c>
      <c r="I405" s="6">
        <v>217</v>
      </c>
      <c r="J405" s="6">
        <v>250</v>
      </c>
      <c r="K405" s="6">
        <v>0.39</v>
      </c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71</v>
      </c>
      <c r="I406" s="6">
        <v>214</v>
      </c>
      <c r="J406" s="6">
        <v>247</v>
      </c>
      <c r="K406" s="6">
        <v>0.3</v>
      </c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68</v>
      </c>
      <c r="I407" s="6">
        <v>210</v>
      </c>
      <c r="J407" s="6">
        <v>257</v>
      </c>
      <c r="K407" s="6">
        <v>0.2</v>
      </c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87</v>
      </c>
      <c r="I408" s="6">
        <v>210</v>
      </c>
      <c r="J408" s="6">
        <v>304</v>
      </c>
      <c r="K408" s="6">
        <v>0.14000000000000001</v>
      </c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106</v>
      </c>
      <c r="I409" s="6">
        <v>208</v>
      </c>
      <c r="J409" s="6">
        <v>319</v>
      </c>
      <c r="K409" s="6">
        <v>0.1</v>
      </c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103</v>
      </c>
      <c r="I410" s="6">
        <v>231</v>
      </c>
      <c r="J410" s="6">
        <v>315</v>
      </c>
      <c r="K410" s="6">
        <v>0.05</v>
      </c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104</v>
      </c>
      <c r="I411" s="6">
        <v>244</v>
      </c>
      <c r="J411" s="6">
        <v>318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103</v>
      </c>
      <c r="I412" s="6">
        <v>244</v>
      </c>
      <c r="J412" s="6">
        <v>313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103</v>
      </c>
      <c r="I413" s="6">
        <v>233</v>
      </c>
      <c r="J413" s="6">
        <v>317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7"/>
      <c r="E414" s="7"/>
      <c r="F414" s="8"/>
      <c r="G414" s="7"/>
      <c r="H414" s="8"/>
      <c r="I414" s="6">
        <v>225</v>
      </c>
      <c r="J414" s="7">
        <v>324</v>
      </c>
      <c r="K414" s="17"/>
      <c r="L414" s="18"/>
      <c r="M414" s="17"/>
      <c r="N414" s="5"/>
    </row>
    <row r="415" spans="1:14" ht="15.75">
      <c r="A415" s="2" t="s">
        <v>18</v>
      </c>
      <c r="B415" s="2"/>
      <c r="C415" s="9">
        <f t="shared" ref="C415:N415" si="20">SUM(C384:C414)</f>
        <v>0</v>
      </c>
      <c r="D415" s="9">
        <f t="shared" si="20"/>
        <v>0</v>
      </c>
      <c r="E415" s="9">
        <f t="shared" si="20"/>
        <v>0</v>
      </c>
      <c r="F415" s="9">
        <f t="shared" si="20"/>
        <v>0</v>
      </c>
      <c r="G415" s="9">
        <f t="shared" si="20"/>
        <v>0</v>
      </c>
      <c r="H415" s="9">
        <f t="shared" si="20"/>
        <v>1147</v>
      </c>
      <c r="I415" s="9">
        <f t="shared" si="20"/>
        <v>6254</v>
      </c>
      <c r="J415" s="9">
        <f t="shared" si="20"/>
        <v>7592</v>
      </c>
      <c r="K415" s="9">
        <f t="shared" si="20"/>
        <v>4536.1900000000014</v>
      </c>
      <c r="L415" s="9">
        <f t="shared" si="20"/>
        <v>0</v>
      </c>
      <c r="M415" s="9">
        <f t="shared" si="20"/>
        <v>0</v>
      </c>
      <c r="N415" s="9">
        <f t="shared" si="20"/>
        <v>0</v>
      </c>
    </row>
    <row r="416" spans="1:14" ht="15.75">
      <c r="A416" s="2" t="s">
        <v>19</v>
      </c>
      <c r="B416" s="2"/>
      <c r="C416" s="10">
        <f t="shared" ref="C416:N416" si="21">C415*1.9835</f>
        <v>0</v>
      </c>
      <c r="D416" s="10">
        <f t="shared" si="21"/>
        <v>0</v>
      </c>
      <c r="E416" s="10">
        <f t="shared" si="21"/>
        <v>0</v>
      </c>
      <c r="F416" s="10">
        <f t="shared" si="21"/>
        <v>0</v>
      </c>
      <c r="G416" s="10">
        <f t="shared" si="21"/>
        <v>0</v>
      </c>
      <c r="H416" s="10">
        <f t="shared" si="21"/>
        <v>2275.0745000000002</v>
      </c>
      <c r="I416" s="10">
        <f t="shared" si="21"/>
        <v>12404.809000000001</v>
      </c>
      <c r="J416" s="10">
        <f t="shared" si="21"/>
        <v>15058.732</v>
      </c>
      <c r="K416" s="10">
        <f t="shared" si="21"/>
        <v>8997.5328650000029</v>
      </c>
      <c r="L416" s="10">
        <f t="shared" si="21"/>
        <v>0</v>
      </c>
      <c r="M416" s="10">
        <f t="shared" si="21"/>
        <v>0</v>
      </c>
      <c r="N416" s="10">
        <f t="shared" si="21"/>
        <v>0</v>
      </c>
    </row>
    <row r="417" spans="1:14" ht="15.75">
      <c r="A417" s="2"/>
      <c r="B417" s="2"/>
      <c r="C417" s="2"/>
      <c r="E417" s="9"/>
      <c r="F417" s="9"/>
      <c r="G417" s="9"/>
      <c r="H417" s="9"/>
      <c r="I417" s="9"/>
      <c r="J417" s="9"/>
      <c r="K417" s="9" t="s">
        <v>20</v>
      </c>
      <c r="L417" s="9"/>
      <c r="M417" s="11">
        <v>110</v>
      </c>
      <c r="N417" s="9" t="s">
        <v>21</v>
      </c>
    </row>
    <row r="418" spans="1:14" ht="16.5" thickBot="1">
      <c r="A418" s="12">
        <v>2010</v>
      </c>
      <c r="B418" s="12" t="s">
        <v>22</v>
      </c>
      <c r="C418" s="12"/>
      <c r="D418" s="23"/>
      <c r="E418" s="12"/>
      <c r="F418" s="13">
        <f>SUM(E415:N415)</f>
        <v>19529.190000000002</v>
      </c>
      <c r="G418" s="14" t="s">
        <v>18</v>
      </c>
      <c r="H418" s="14"/>
      <c r="I418" s="13">
        <f>F418*1.9835</f>
        <v>38736.148365000008</v>
      </c>
      <c r="J418" s="14" t="s">
        <v>23</v>
      </c>
      <c r="K418" s="12" t="s">
        <v>24</v>
      </c>
      <c r="L418" s="12"/>
      <c r="M418" s="15">
        <v>110</v>
      </c>
      <c r="N418" s="12" t="s">
        <v>21</v>
      </c>
    </row>
  </sheetData>
  <phoneticPr fontId="0" type="noConversion"/>
  <pageMargins left="0.75" right="0" top="0.5" bottom="0.2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3"/>
  <sheetViews>
    <sheetView tabSelected="1" topLeftCell="A158" zoomScale="95" zoomScaleNormal="95" workbookViewId="0">
      <selection activeCell="N190" sqref="N190"/>
    </sheetView>
  </sheetViews>
  <sheetFormatPr defaultRowHeight="15"/>
  <cols>
    <col min="17" max="17" width="3" customWidth="1"/>
    <col min="18" max="18" width="5" customWidth="1"/>
    <col min="19" max="20" width="4.33203125" customWidth="1"/>
    <col min="21" max="21" width="3" customWidth="1"/>
    <col min="22" max="22" width="4" customWidth="1"/>
    <col min="23" max="23" width="5" customWidth="1"/>
    <col min="24" max="24" width="4" customWidth="1"/>
    <col min="25" max="26" width="5" customWidth="1"/>
    <col min="27" max="29" width="4" customWidth="1"/>
  </cols>
  <sheetData>
    <row r="1" spans="1:14" ht="15.75">
      <c r="A1" s="1" t="s">
        <v>0</v>
      </c>
      <c r="B1" s="2"/>
      <c r="C1" s="2"/>
      <c r="D1" s="2"/>
      <c r="E1" s="16"/>
      <c r="F1" s="1"/>
      <c r="G1" s="1"/>
      <c r="H1" s="1"/>
      <c r="I1" s="16"/>
      <c r="J1" s="1"/>
      <c r="K1" s="2"/>
      <c r="L1" s="2"/>
      <c r="M1" s="2"/>
      <c r="N1" s="2"/>
    </row>
    <row r="2" spans="1:14">
      <c r="A2" t="s">
        <v>25</v>
      </c>
      <c r="G2" t="s">
        <v>2</v>
      </c>
      <c r="I2" t="s">
        <v>46</v>
      </c>
      <c r="K2" s="24"/>
    </row>
    <row r="3" spans="1:14" ht="16.5" thickBot="1">
      <c r="A3" s="3" t="s">
        <v>5</v>
      </c>
      <c r="B3" s="3" t="s">
        <v>6</v>
      </c>
      <c r="C3" s="4" t="s">
        <v>44</v>
      </c>
      <c r="D3" s="4" t="s">
        <v>43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  <c r="K3" s="4" t="s">
        <v>13</v>
      </c>
      <c r="L3" s="4" t="s">
        <v>14</v>
      </c>
      <c r="M3" s="4" t="s">
        <v>15</v>
      </c>
      <c r="N3" s="4" t="s">
        <v>16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37</v>
      </c>
      <c r="I4" s="6">
        <v>198</v>
      </c>
      <c r="J4" s="6">
        <v>124</v>
      </c>
      <c r="K4" s="6">
        <v>156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209</v>
      </c>
      <c r="J5" s="6">
        <v>148</v>
      </c>
      <c r="K5" s="6">
        <v>139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21</v>
      </c>
      <c r="I6" s="6">
        <v>217</v>
      </c>
      <c r="J6" s="6">
        <v>202</v>
      </c>
      <c r="K6" s="6">
        <v>128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25</v>
      </c>
      <c r="I7" s="6">
        <v>173</v>
      </c>
      <c r="J7" s="6">
        <v>176</v>
      </c>
      <c r="K7" s="6">
        <v>127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23</v>
      </c>
      <c r="I8" s="6">
        <v>145.4</v>
      </c>
      <c r="J8" s="6">
        <v>115</v>
      </c>
      <c r="K8" s="6">
        <v>127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25</v>
      </c>
      <c r="I9" s="6">
        <v>119</v>
      </c>
      <c r="J9" s="6">
        <v>102</v>
      </c>
      <c r="K9" s="6">
        <v>126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16</v>
      </c>
      <c r="H10" s="6">
        <v>37</v>
      </c>
      <c r="I10" s="6">
        <v>108</v>
      </c>
      <c r="J10" s="6">
        <v>101</v>
      </c>
      <c r="K10" s="6">
        <v>103.3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36</v>
      </c>
      <c r="H11" s="6">
        <v>37</v>
      </c>
      <c r="I11" s="6">
        <v>109</v>
      </c>
      <c r="J11" s="6">
        <v>85.7</v>
      </c>
      <c r="K11" s="6">
        <v>82.3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37</v>
      </c>
      <c r="H12" s="6">
        <v>36</v>
      </c>
      <c r="I12" s="6">
        <v>107</v>
      </c>
      <c r="J12" s="6">
        <v>66.7</v>
      </c>
      <c r="K12" s="6">
        <v>83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75</v>
      </c>
      <c r="H13" s="6">
        <v>37</v>
      </c>
      <c r="I13" s="6">
        <v>101.3</v>
      </c>
      <c r="J13" s="6">
        <v>69.8</v>
      </c>
      <c r="K13" s="6">
        <v>87.3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146</v>
      </c>
      <c r="H14" s="6">
        <v>37</v>
      </c>
      <c r="I14" s="6">
        <v>128</v>
      </c>
      <c r="J14" s="6">
        <v>65.7</v>
      </c>
      <c r="K14" s="6">
        <v>84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163</v>
      </c>
      <c r="H15" s="6">
        <v>38</v>
      </c>
      <c r="I15" s="6">
        <v>161</v>
      </c>
      <c r="J15" s="6">
        <v>66</v>
      </c>
      <c r="K15" s="6">
        <v>80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179</v>
      </c>
      <c r="H16" s="6">
        <v>66.7</v>
      </c>
      <c r="I16" s="6">
        <v>196</v>
      </c>
      <c r="J16" s="6">
        <v>64.7</v>
      </c>
      <c r="K16" s="6">
        <v>100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174</v>
      </c>
      <c r="H17" s="6">
        <v>108</v>
      </c>
      <c r="I17" s="6">
        <v>228.3</v>
      </c>
      <c r="J17" s="6">
        <v>64</v>
      </c>
      <c r="K17" s="6">
        <v>102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165</v>
      </c>
      <c r="H18" s="6">
        <v>120</v>
      </c>
      <c r="I18" s="6">
        <v>257</v>
      </c>
      <c r="J18" s="6">
        <v>67.7</v>
      </c>
      <c r="K18" s="6">
        <v>74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159</v>
      </c>
      <c r="H19" s="6">
        <v>112</v>
      </c>
      <c r="I19" s="6">
        <v>196</v>
      </c>
      <c r="J19" s="6">
        <v>69</v>
      </c>
      <c r="K19" s="6">
        <v>9.1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94.7</v>
      </c>
      <c r="H20" s="6">
        <v>86.3</v>
      </c>
      <c r="I20" s="6">
        <v>190</v>
      </c>
      <c r="J20" s="6">
        <v>69.7</v>
      </c>
      <c r="K20" s="6">
        <v>5.2</v>
      </c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81</v>
      </c>
      <c r="H21" s="6">
        <v>113</v>
      </c>
      <c r="I21" s="6">
        <v>188</v>
      </c>
      <c r="J21" s="6">
        <v>70</v>
      </c>
      <c r="K21" s="6">
        <v>5</v>
      </c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88</v>
      </c>
      <c r="H22" s="6">
        <v>96.3</v>
      </c>
      <c r="I22" s="6">
        <v>211</v>
      </c>
      <c r="J22" s="6">
        <v>69</v>
      </c>
      <c r="K22" s="6">
        <v>4.4000000000000004</v>
      </c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118</v>
      </c>
      <c r="H23" s="6">
        <v>125</v>
      </c>
      <c r="I23" s="6">
        <v>228</v>
      </c>
      <c r="J23" s="6">
        <v>86</v>
      </c>
      <c r="K23" s="6">
        <v>4.4000000000000004</v>
      </c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48.7</v>
      </c>
      <c r="H24" s="6">
        <v>143</v>
      </c>
      <c r="I24" s="6">
        <v>244</v>
      </c>
      <c r="J24" s="6">
        <v>76</v>
      </c>
      <c r="K24" s="6">
        <v>4.3</v>
      </c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42</v>
      </c>
      <c r="H25" s="6">
        <v>137</v>
      </c>
      <c r="I25" s="6">
        <v>254</v>
      </c>
      <c r="J25" s="6">
        <v>111</v>
      </c>
      <c r="K25" s="6">
        <v>2</v>
      </c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42</v>
      </c>
      <c r="H26" s="6">
        <v>153</v>
      </c>
      <c r="I26" s="6">
        <v>231</v>
      </c>
      <c r="J26" s="6">
        <v>135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45</v>
      </c>
      <c r="H27" s="6">
        <v>161</v>
      </c>
      <c r="I27" s="6">
        <v>214</v>
      </c>
      <c r="J27" s="6">
        <v>165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92.7</v>
      </c>
      <c r="H28" s="6">
        <v>162</v>
      </c>
      <c r="I28" s="6">
        <v>212</v>
      </c>
      <c r="J28" s="6">
        <v>193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53</v>
      </c>
      <c r="H29" s="6">
        <v>161</v>
      </c>
      <c r="I29" s="6">
        <v>212</v>
      </c>
      <c r="J29" s="6">
        <v>194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</v>
      </c>
      <c r="H30" s="6">
        <v>160</v>
      </c>
      <c r="I30" s="6">
        <v>220</v>
      </c>
      <c r="J30" s="6">
        <v>167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43</v>
      </c>
      <c r="H31" s="6">
        <v>170</v>
      </c>
      <c r="I31" s="6">
        <v>219</v>
      </c>
      <c r="J31" s="6">
        <v>144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42</v>
      </c>
      <c r="H32" s="6">
        <v>188</v>
      </c>
      <c r="I32" s="6">
        <v>175</v>
      </c>
      <c r="J32" s="6">
        <v>145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41</v>
      </c>
      <c r="H33" s="6">
        <v>190</v>
      </c>
      <c r="I33" s="6">
        <v>126</v>
      </c>
      <c r="J33" s="6">
        <v>153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/>
      <c r="G34" s="7">
        <v>41</v>
      </c>
      <c r="H34" s="8"/>
      <c r="I34" s="6">
        <v>125</v>
      </c>
      <c r="J34" s="7">
        <v>164</v>
      </c>
      <c r="K34" s="17"/>
      <c r="L34" s="18"/>
      <c r="M34" s="17"/>
      <c r="N34" s="5"/>
    </row>
    <row r="35" spans="1:14" ht="15.75">
      <c r="A35" s="2" t="s">
        <v>18</v>
      </c>
      <c r="B35" s="2"/>
      <c r="C35" s="9">
        <f t="shared" ref="C35:N35" si="0">SUM(C4:C34)</f>
        <v>0</v>
      </c>
      <c r="D35" s="9">
        <f t="shared" si="0"/>
        <v>0</v>
      </c>
      <c r="E35" s="9">
        <f t="shared" si="0"/>
        <v>0</v>
      </c>
      <c r="F35" s="9">
        <f t="shared" si="0"/>
        <v>0</v>
      </c>
      <c r="G35" s="9">
        <f t="shared" si="0"/>
        <v>2067.1000000000004</v>
      </c>
      <c r="H35" s="9">
        <f t="shared" si="0"/>
        <v>2823.3</v>
      </c>
      <c r="I35" s="9">
        <f t="shared" si="0"/>
        <v>5702</v>
      </c>
      <c r="J35" s="9">
        <f t="shared" si="0"/>
        <v>3529</v>
      </c>
      <c r="K35" s="9">
        <f t="shared" si="0"/>
        <v>1633.3</v>
      </c>
      <c r="L35" s="9">
        <f t="shared" si="0"/>
        <v>0</v>
      </c>
      <c r="M35" s="9">
        <f t="shared" si="0"/>
        <v>0</v>
      </c>
      <c r="N35" s="9">
        <f t="shared" si="0"/>
        <v>0</v>
      </c>
    </row>
    <row r="36" spans="1:14" ht="15.75">
      <c r="A36" s="2" t="s">
        <v>19</v>
      </c>
      <c r="B36" s="2"/>
      <c r="C36" s="10">
        <f t="shared" ref="C36:N36" si="1">C35*1.9835</f>
        <v>0</v>
      </c>
      <c r="D36" s="10">
        <f t="shared" si="1"/>
        <v>0</v>
      </c>
      <c r="E36" s="10">
        <f t="shared" si="1"/>
        <v>0</v>
      </c>
      <c r="F36" s="10">
        <f t="shared" si="1"/>
        <v>0</v>
      </c>
      <c r="G36" s="10">
        <f t="shared" si="1"/>
        <v>4100.0928500000009</v>
      </c>
      <c r="H36" s="10">
        <f t="shared" si="1"/>
        <v>5600.0155500000001</v>
      </c>
      <c r="I36" s="10">
        <f t="shared" si="1"/>
        <v>11309.916999999999</v>
      </c>
      <c r="J36" s="10">
        <f t="shared" si="1"/>
        <v>6999.7714999999998</v>
      </c>
      <c r="K36" s="10">
        <f t="shared" si="1"/>
        <v>3239.6505499999998</v>
      </c>
      <c r="L36" s="10">
        <f t="shared" si="1"/>
        <v>0</v>
      </c>
      <c r="M36" s="10">
        <f t="shared" si="1"/>
        <v>0</v>
      </c>
      <c r="N36" s="10">
        <f t="shared" si="1"/>
        <v>0</v>
      </c>
    </row>
    <row r="37" spans="1:14" ht="15.75">
      <c r="A37" s="2"/>
      <c r="B37" s="2"/>
      <c r="C37" s="2"/>
      <c r="E37" s="9"/>
      <c r="F37" s="9"/>
      <c r="G37" s="9"/>
      <c r="H37" s="9"/>
      <c r="I37" s="9"/>
      <c r="J37" s="9"/>
      <c r="K37" s="9" t="s">
        <v>20</v>
      </c>
      <c r="L37" s="9"/>
      <c r="M37" s="11">
        <v>139</v>
      </c>
      <c r="N37" s="9" t="s">
        <v>21</v>
      </c>
    </row>
    <row r="38" spans="1:14" ht="16.5" thickBot="1">
      <c r="A38" s="12">
        <f>A4</f>
        <v>2011</v>
      </c>
      <c r="B38" s="12" t="s">
        <v>22</v>
      </c>
      <c r="C38" s="12"/>
      <c r="D38" s="23"/>
      <c r="E38" s="12"/>
      <c r="F38" s="13">
        <f>SUM(E35:N35)</f>
        <v>15754.7</v>
      </c>
      <c r="G38" s="14" t="s">
        <v>18</v>
      </c>
      <c r="H38" s="14"/>
      <c r="I38" s="13">
        <f>F38*1.9835</f>
        <v>31249.447450000003</v>
      </c>
      <c r="J38" s="14" t="s">
        <v>23</v>
      </c>
      <c r="K38" s="12" t="s">
        <v>24</v>
      </c>
      <c r="L38" s="12"/>
      <c r="M38" s="15">
        <v>139</v>
      </c>
      <c r="N38" s="12" t="s">
        <v>21</v>
      </c>
    </row>
    <row r="40" spans="1:14" ht="15.75">
      <c r="A40" s="1" t="s">
        <v>0</v>
      </c>
      <c r="B40" s="2"/>
      <c r="C40" s="2"/>
      <c r="D40" s="2"/>
      <c r="E40" s="16"/>
      <c r="F40" s="1"/>
      <c r="G40" s="1"/>
      <c r="H40" s="1"/>
      <c r="I40" s="16"/>
      <c r="J40" s="1"/>
      <c r="K40" s="2"/>
      <c r="L40" s="2"/>
      <c r="M40" s="2"/>
      <c r="N40" s="2"/>
    </row>
    <row r="41" spans="1:14">
      <c r="A41" t="s">
        <v>25</v>
      </c>
      <c r="G41" t="s">
        <v>2</v>
      </c>
      <c r="I41" t="s">
        <v>46</v>
      </c>
      <c r="K41" s="24"/>
      <c r="L41" t="s">
        <v>48</v>
      </c>
      <c r="M41" t="s">
        <v>48</v>
      </c>
      <c r="N41" t="s">
        <v>48</v>
      </c>
    </row>
    <row r="42" spans="1:14" ht="16.5" thickBot="1">
      <c r="A42" s="3" t="s">
        <v>5</v>
      </c>
      <c r="B42" s="3" t="s">
        <v>6</v>
      </c>
      <c r="C42" s="4" t="s">
        <v>44</v>
      </c>
      <c r="D42" s="4" t="s">
        <v>43</v>
      </c>
      <c r="E42" s="4" t="s">
        <v>7</v>
      </c>
      <c r="F42" s="4" t="s">
        <v>8</v>
      </c>
      <c r="G42" s="4" t="s">
        <v>9</v>
      </c>
      <c r="H42" s="4" t="s">
        <v>10</v>
      </c>
      <c r="I42" s="4" t="s">
        <v>11</v>
      </c>
      <c r="J42" s="4" t="s">
        <v>12</v>
      </c>
      <c r="K42" s="4" t="s">
        <v>13</v>
      </c>
      <c r="L42" s="4" t="s">
        <v>14</v>
      </c>
      <c r="M42" s="4" t="s">
        <v>15</v>
      </c>
      <c r="N42" s="4" t="s">
        <v>16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188</v>
      </c>
      <c r="I43" s="6">
        <v>277</v>
      </c>
      <c r="J43" s="6">
        <v>459</v>
      </c>
      <c r="K43" s="6">
        <v>148</v>
      </c>
      <c r="L43" s="6">
        <v>33</v>
      </c>
      <c r="M43" s="6">
        <v>57</v>
      </c>
      <c r="N43" s="7">
        <v>65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190</v>
      </c>
      <c r="I44" s="6">
        <v>310</v>
      </c>
      <c r="J44" s="6">
        <v>450</v>
      </c>
      <c r="K44" s="6">
        <v>119</v>
      </c>
      <c r="L44" s="6">
        <v>30</v>
      </c>
      <c r="M44" s="6">
        <v>57</v>
      </c>
      <c r="N44" s="7">
        <v>65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185</v>
      </c>
      <c r="I45" s="6">
        <v>338</v>
      </c>
      <c r="J45" s="6">
        <v>441</v>
      </c>
      <c r="K45" s="6">
        <v>87</v>
      </c>
      <c r="L45" s="6">
        <v>31</v>
      </c>
      <c r="M45" s="6">
        <v>56</v>
      </c>
      <c r="N45" s="7">
        <v>65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181</v>
      </c>
      <c r="I46" s="6">
        <v>319</v>
      </c>
      <c r="J46" s="6">
        <v>412</v>
      </c>
      <c r="K46" s="6">
        <v>70</v>
      </c>
      <c r="L46" s="6">
        <v>30</v>
      </c>
      <c r="M46" s="6">
        <v>56</v>
      </c>
      <c r="N46" s="7">
        <v>63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174</v>
      </c>
      <c r="I47" s="6">
        <v>254</v>
      </c>
      <c r="J47" s="6">
        <v>410</v>
      </c>
      <c r="K47" s="6">
        <v>89</v>
      </c>
      <c r="L47" s="6">
        <v>31</v>
      </c>
      <c r="M47" s="6">
        <v>57</v>
      </c>
      <c r="N47" s="7">
        <v>62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192</v>
      </c>
      <c r="I48" s="6">
        <v>228</v>
      </c>
      <c r="J48" s="6">
        <v>397</v>
      </c>
      <c r="K48" s="6">
        <v>112</v>
      </c>
      <c r="L48" s="6">
        <v>31</v>
      </c>
      <c r="M48" s="6">
        <v>57</v>
      </c>
      <c r="N48" s="7">
        <v>63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207</v>
      </c>
      <c r="I49" s="6">
        <v>224</v>
      </c>
      <c r="J49" s="6">
        <v>362</v>
      </c>
      <c r="K49" s="6">
        <v>72</v>
      </c>
      <c r="L49" s="6">
        <v>33</v>
      </c>
      <c r="M49" s="6">
        <v>55</v>
      </c>
      <c r="N49" s="7">
        <v>63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202</v>
      </c>
      <c r="I50" s="6">
        <v>228</v>
      </c>
      <c r="J50" s="6">
        <v>320</v>
      </c>
      <c r="K50" s="6">
        <v>52</v>
      </c>
      <c r="L50" s="6">
        <v>36</v>
      </c>
      <c r="M50" s="6">
        <v>56</v>
      </c>
      <c r="N50" s="7">
        <v>64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196</v>
      </c>
      <c r="I51" s="6">
        <v>244</v>
      </c>
      <c r="J51" s="6">
        <v>275</v>
      </c>
      <c r="K51" s="6">
        <v>50</v>
      </c>
      <c r="L51" s="6">
        <v>38</v>
      </c>
      <c r="M51" s="6">
        <v>57</v>
      </c>
      <c r="N51" s="7">
        <v>64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195</v>
      </c>
      <c r="I52" s="6">
        <v>256</v>
      </c>
      <c r="J52" s="6">
        <v>254</v>
      </c>
      <c r="K52" s="6">
        <v>35</v>
      </c>
      <c r="L52" s="6">
        <v>36</v>
      </c>
      <c r="M52" s="6">
        <v>59</v>
      </c>
      <c r="N52" s="7">
        <v>33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210</v>
      </c>
      <c r="I53" s="6">
        <v>238</v>
      </c>
      <c r="J53" s="6">
        <v>249</v>
      </c>
      <c r="K53" s="6">
        <v>41</v>
      </c>
      <c r="L53" s="6">
        <v>37</v>
      </c>
      <c r="M53" s="6">
        <v>61</v>
      </c>
      <c r="N53" s="7">
        <v>45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220</v>
      </c>
      <c r="I54" s="6">
        <v>222</v>
      </c>
      <c r="J54" s="6">
        <v>252</v>
      </c>
      <c r="K54" s="6">
        <v>37</v>
      </c>
      <c r="L54" s="6">
        <v>36</v>
      </c>
      <c r="M54" s="6">
        <v>57</v>
      </c>
      <c r="N54" s="7">
        <v>47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225</v>
      </c>
      <c r="I55" s="6">
        <v>211</v>
      </c>
      <c r="J55" s="6">
        <v>255</v>
      </c>
      <c r="K55" s="6">
        <v>42</v>
      </c>
      <c r="L55" s="6">
        <v>46</v>
      </c>
      <c r="M55" s="6">
        <v>55</v>
      </c>
      <c r="N55" s="7">
        <v>60</v>
      </c>
    </row>
    <row r="56" spans="1:14" ht="15.75">
      <c r="A56" s="2"/>
      <c r="B56" s="5">
        <v>14</v>
      </c>
      <c r="C56" s="6"/>
      <c r="D56" s="6"/>
      <c r="E56" s="6"/>
      <c r="F56" s="6"/>
      <c r="G56" s="6"/>
      <c r="H56" s="6">
        <v>234</v>
      </c>
      <c r="I56" s="6">
        <v>195</v>
      </c>
      <c r="J56" s="6">
        <v>263</v>
      </c>
      <c r="K56" s="6">
        <v>44</v>
      </c>
      <c r="L56" s="6">
        <v>59</v>
      </c>
      <c r="M56" s="6">
        <v>58</v>
      </c>
      <c r="N56" s="7">
        <v>68</v>
      </c>
    </row>
    <row r="57" spans="1:14" ht="15.75">
      <c r="A57" s="2"/>
      <c r="B57" s="5">
        <v>15</v>
      </c>
      <c r="C57" s="6"/>
      <c r="D57" s="6"/>
      <c r="E57" s="6"/>
      <c r="F57" s="6"/>
      <c r="G57" s="6"/>
      <c r="H57" s="6">
        <v>223</v>
      </c>
      <c r="I57" s="6">
        <v>183</v>
      </c>
      <c r="J57" s="6">
        <v>260</v>
      </c>
      <c r="K57" s="6">
        <v>43</v>
      </c>
      <c r="L57" s="6">
        <v>60</v>
      </c>
      <c r="M57" s="6">
        <v>59</v>
      </c>
      <c r="N57" s="7">
        <v>97</v>
      </c>
    </row>
    <row r="58" spans="1:14" ht="15.75">
      <c r="A58" s="2"/>
      <c r="B58" s="5">
        <v>16</v>
      </c>
      <c r="C58" s="6"/>
      <c r="D58" s="6"/>
      <c r="E58" s="6"/>
      <c r="F58" s="6"/>
      <c r="G58" s="6"/>
      <c r="H58" s="6">
        <v>196</v>
      </c>
      <c r="I58" s="6">
        <v>213</v>
      </c>
      <c r="J58" s="6">
        <v>253</v>
      </c>
      <c r="K58" s="6">
        <v>40</v>
      </c>
      <c r="L58" s="6">
        <v>54</v>
      </c>
      <c r="M58" s="6">
        <v>58</v>
      </c>
      <c r="N58" s="7">
        <v>94</v>
      </c>
    </row>
    <row r="59" spans="1:14" ht="15.75">
      <c r="A59" s="2"/>
      <c r="B59" s="5">
        <v>17</v>
      </c>
      <c r="C59" s="6"/>
      <c r="D59" s="6"/>
      <c r="E59" s="6"/>
      <c r="F59" s="6"/>
      <c r="G59" s="6"/>
      <c r="H59" s="6">
        <v>192</v>
      </c>
      <c r="I59" s="6">
        <v>216</v>
      </c>
      <c r="J59" s="6">
        <v>251</v>
      </c>
      <c r="K59" s="6">
        <v>39</v>
      </c>
      <c r="L59" s="6">
        <v>51</v>
      </c>
      <c r="M59" s="6">
        <v>59</v>
      </c>
      <c r="N59" s="7">
        <v>78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52</v>
      </c>
      <c r="H60" s="6">
        <v>190</v>
      </c>
      <c r="I60" s="6">
        <v>220</v>
      </c>
      <c r="J60" s="6">
        <v>261</v>
      </c>
      <c r="K60" s="6">
        <v>38</v>
      </c>
      <c r="L60" s="6">
        <v>47</v>
      </c>
      <c r="M60" s="6">
        <v>60</v>
      </c>
      <c r="N60" s="7">
        <v>72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65</v>
      </c>
      <c r="H61" s="6">
        <v>170</v>
      </c>
      <c r="I61" s="6">
        <v>267</v>
      </c>
      <c r="J61" s="6">
        <v>260</v>
      </c>
      <c r="K61" s="6">
        <v>38</v>
      </c>
      <c r="L61" s="6">
        <v>46</v>
      </c>
      <c r="M61" s="6">
        <v>60</v>
      </c>
      <c r="N61" s="7">
        <v>71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64</v>
      </c>
      <c r="H62" s="6">
        <v>165</v>
      </c>
      <c r="I62" s="6">
        <v>301</v>
      </c>
      <c r="J62" s="6">
        <v>258</v>
      </c>
      <c r="K62" s="6">
        <v>35</v>
      </c>
      <c r="L62" s="6">
        <v>48</v>
      </c>
      <c r="M62" s="6">
        <v>59</v>
      </c>
      <c r="N62" s="7">
        <v>29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71</v>
      </c>
      <c r="H63" s="6">
        <v>207</v>
      </c>
      <c r="I63" s="6">
        <v>314</v>
      </c>
      <c r="J63" s="6">
        <v>254</v>
      </c>
      <c r="K63" s="6">
        <v>34</v>
      </c>
      <c r="L63" s="6">
        <v>49</v>
      </c>
      <c r="M63" s="6">
        <v>60</v>
      </c>
      <c r="N63" s="7">
        <v>43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79</v>
      </c>
      <c r="H64" s="6">
        <v>193</v>
      </c>
      <c r="I64" s="6">
        <v>314</v>
      </c>
      <c r="J64" s="6">
        <v>251</v>
      </c>
      <c r="K64" s="6">
        <v>33</v>
      </c>
      <c r="L64" s="6">
        <v>51</v>
      </c>
      <c r="M64" s="6">
        <v>61</v>
      </c>
      <c r="N64" s="7">
        <v>52</v>
      </c>
    </row>
    <row r="65" spans="1:15" ht="15.75">
      <c r="A65" s="2"/>
      <c r="B65" s="5">
        <v>23</v>
      </c>
      <c r="C65" s="6"/>
      <c r="D65" s="6"/>
      <c r="E65" s="6"/>
      <c r="F65" s="6"/>
      <c r="G65" s="6">
        <v>89</v>
      </c>
      <c r="H65" s="6">
        <v>167</v>
      </c>
      <c r="I65" s="6">
        <v>334</v>
      </c>
      <c r="J65" s="6">
        <v>249</v>
      </c>
      <c r="K65" s="6">
        <v>31</v>
      </c>
      <c r="L65" s="6">
        <v>51</v>
      </c>
      <c r="M65" s="6">
        <v>58</v>
      </c>
      <c r="N65" s="7">
        <v>56</v>
      </c>
    </row>
    <row r="66" spans="1:15" ht="15.75">
      <c r="A66" s="2"/>
      <c r="B66" s="5">
        <v>24</v>
      </c>
      <c r="C66" s="6"/>
      <c r="D66" s="6"/>
      <c r="E66" s="6"/>
      <c r="F66" s="6"/>
      <c r="G66" s="6">
        <v>118</v>
      </c>
      <c r="H66" s="6">
        <v>165</v>
      </c>
      <c r="I66" s="6">
        <v>337</v>
      </c>
      <c r="J66" s="6">
        <v>312</v>
      </c>
      <c r="K66" s="6">
        <v>32</v>
      </c>
      <c r="L66" s="6">
        <v>52</v>
      </c>
      <c r="M66" s="6">
        <v>56</v>
      </c>
      <c r="N66" s="7">
        <v>52</v>
      </c>
    </row>
    <row r="67" spans="1:15" ht="15.75">
      <c r="A67" s="2"/>
      <c r="B67" s="5">
        <v>25</v>
      </c>
      <c r="C67" s="6"/>
      <c r="D67" s="6"/>
      <c r="E67" s="6"/>
      <c r="F67" s="6"/>
      <c r="G67" s="6">
        <v>138</v>
      </c>
      <c r="H67" s="6">
        <v>164</v>
      </c>
      <c r="I67" s="6">
        <v>328</v>
      </c>
      <c r="J67" s="6">
        <v>363</v>
      </c>
      <c r="K67" s="6">
        <v>33</v>
      </c>
      <c r="L67" s="6">
        <v>58</v>
      </c>
      <c r="M67" s="6">
        <v>58</v>
      </c>
      <c r="N67" s="7">
        <v>48</v>
      </c>
    </row>
    <row r="68" spans="1:15" ht="15.75">
      <c r="A68" s="2"/>
      <c r="B68" s="5">
        <v>26</v>
      </c>
      <c r="C68" s="6"/>
      <c r="D68" s="6"/>
      <c r="E68" s="6"/>
      <c r="F68" s="6"/>
      <c r="G68" s="6">
        <v>140</v>
      </c>
      <c r="H68" s="6">
        <v>162</v>
      </c>
      <c r="I68" s="6">
        <v>329</v>
      </c>
      <c r="J68" s="6">
        <v>332</v>
      </c>
      <c r="K68" s="6">
        <v>33</v>
      </c>
      <c r="L68" s="6">
        <v>56</v>
      </c>
      <c r="M68" s="6">
        <v>60</v>
      </c>
      <c r="N68" s="7">
        <v>41</v>
      </c>
    </row>
    <row r="69" spans="1:15" ht="15.75">
      <c r="A69" s="2"/>
      <c r="B69" s="5">
        <v>27</v>
      </c>
      <c r="C69" s="6"/>
      <c r="D69" s="6"/>
      <c r="E69" s="6"/>
      <c r="F69" s="6"/>
      <c r="G69" s="6">
        <v>139</v>
      </c>
      <c r="H69" s="6">
        <v>196</v>
      </c>
      <c r="I69" s="6">
        <v>376</v>
      </c>
      <c r="J69" s="6">
        <v>312</v>
      </c>
      <c r="K69" s="6">
        <v>32</v>
      </c>
      <c r="L69" s="6">
        <v>53</v>
      </c>
      <c r="M69" s="6">
        <v>55</v>
      </c>
      <c r="N69" s="7">
        <v>44</v>
      </c>
    </row>
    <row r="70" spans="1:15" ht="15.75">
      <c r="A70" s="2"/>
      <c r="B70" s="5">
        <v>28</v>
      </c>
      <c r="C70" s="6"/>
      <c r="D70" s="6"/>
      <c r="E70" s="6"/>
      <c r="F70" s="6"/>
      <c r="G70" s="6">
        <v>138</v>
      </c>
      <c r="H70" s="6">
        <v>221</v>
      </c>
      <c r="I70" s="6">
        <v>411</v>
      </c>
      <c r="J70" s="6">
        <v>267</v>
      </c>
      <c r="K70" s="6">
        <v>32</v>
      </c>
      <c r="L70" s="6">
        <v>53</v>
      </c>
      <c r="M70" s="6">
        <v>57</v>
      </c>
      <c r="N70" s="7">
        <v>45</v>
      </c>
      <c r="O70" t="s">
        <v>49</v>
      </c>
    </row>
    <row r="71" spans="1:15" ht="15.75">
      <c r="A71" s="2"/>
      <c r="B71" s="5">
        <v>29</v>
      </c>
      <c r="C71" s="6"/>
      <c r="D71" s="6"/>
      <c r="E71" s="6"/>
      <c r="F71" s="6"/>
      <c r="G71" s="6">
        <v>158</v>
      </c>
      <c r="H71" s="6">
        <v>240</v>
      </c>
      <c r="I71" s="6">
        <v>421</v>
      </c>
      <c r="J71" s="6">
        <v>179</v>
      </c>
      <c r="K71" s="6">
        <v>31</v>
      </c>
      <c r="L71" s="6">
        <v>55</v>
      </c>
      <c r="M71" s="6">
        <v>64</v>
      </c>
      <c r="N71" s="7">
        <v>46</v>
      </c>
      <c r="O71" t="s">
        <v>50</v>
      </c>
    </row>
    <row r="72" spans="1:15" ht="15.75">
      <c r="A72" s="2"/>
      <c r="B72" s="5">
        <v>30</v>
      </c>
      <c r="C72" s="6"/>
      <c r="D72" s="6"/>
      <c r="E72" s="6"/>
      <c r="F72" s="6"/>
      <c r="G72" s="6">
        <v>171</v>
      </c>
      <c r="H72" s="6">
        <v>264</v>
      </c>
      <c r="I72" s="6">
        <v>443</v>
      </c>
      <c r="J72" s="6">
        <v>98</v>
      </c>
      <c r="K72" s="6">
        <v>31</v>
      </c>
      <c r="L72" s="6">
        <v>56</v>
      </c>
      <c r="M72" s="6">
        <v>64</v>
      </c>
      <c r="N72" s="7">
        <v>48</v>
      </c>
      <c r="O72" t="s">
        <v>51</v>
      </c>
    </row>
    <row r="73" spans="1:15" ht="15.75">
      <c r="A73" s="2"/>
      <c r="B73" s="5">
        <v>31</v>
      </c>
      <c r="C73" s="7"/>
      <c r="D73" s="7"/>
      <c r="E73" s="7"/>
      <c r="F73" s="8"/>
      <c r="G73" s="7">
        <v>179</v>
      </c>
      <c r="H73" s="8"/>
      <c r="I73" s="6">
        <v>462</v>
      </c>
      <c r="J73" s="7">
        <v>106</v>
      </c>
      <c r="K73" s="17"/>
      <c r="L73" s="18">
        <v>56</v>
      </c>
      <c r="M73" s="17"/>
      <c r="N73" s="31">
        <v>46</v>
      </c>
    </row>
    <row r="74" spans="1:15" ht="15.75">
      <c r="A74" s="2" t="s">
        <v>18</v>
      </c>
      <c r="B74" s="2"/>
      <c r="C74" s="9">
        <f t="shared" ref="C74:N74" si="2">SUM(C43:C73)</f>
        <v>0</v>
      </c>
      <c r="D74" s="9">
        <f t="shared" si="2"/>
        <v>0</v>
      </c>
      <c r="E74" s="9">
        <f t="shared" si="2"/>
        <v>0</v>
      </c>
      <c r="F74" s="9">
        <f t="shared" si="2"/>
        <v>0</v>
      </c>
      <c r="G74" s="9">
        <f t="shared" si="2"/>
        <v>1601</v>
      </c>
      <c r="H74" s="9">
        <f t="shared" si="2"/>
        <v>5914</v>
      </c>
      <c r="I74" s="9">
        <f t="shared" si="2"/>
        <v>9013</v>
      </c>
      <c r="J74" s="9">
        <f t="shared" si="2"/>
        <v>9065</v>
      </c>
      <c r="K74" s="9">
        <f t="shared" si="2"/>
        <v>1553</v>
      </c>
      <c r="L74" s="9">
        <f t="shared" si="2"/>
        <v>1403</v>
      </c>
      <c r="M74" s="9">
        <f t="shared" si="2"/>
        <v>1746</v>
      </c>
      <c r="N74" s="9">
        <f t="shared" si="2"/>
        <v>1789</v>
      </c>
    </row>
    <row r="75" spans="1:15" ht="15.75">
      <c r="A75" s="2" t="s">
        <v>19</v>
      </c>
      <c r="B75" s="2"/>
      <c r="C75" s="10">
        <f t="shared" ref="C75:N75" si="3">C74*1.9835</f>
        <v>0</v>
      </c>
      <c r="D75" s="10">
        <f t="shared" si="3"/>
        <v>0</v>
      </c>
      <c r="E75" s="10">
        <f t="shared" si="3"/>
        <v>0</v>
      </c>
      <c r="F75" s="10">
        <f t="shared" si="3"/>
        <v>0</v>
      </c>
      <c r="G75" s="10">
        <f t="shared" si="3"/>
        <v>3175.5835000000002</v>
      </c>
      <c r="H75" s="10">
        <f t="shared" si="3"/>
        <v>11730.419</v>
      </c>
      <c r="I75" s="10">
        <f t="shared" si="3"/>
        <v>17877.285500000002</v>
      </c>
      <c r="J75" s="10">
        <f t="shared" si="3"/>
        <v>17980.427500000002</v>
      </c>
      <c r="K75" s="10">
        <f t="shared" si="3"/>
        <v>3080.3755000000001</v>
      </c>
      <c r="L75" s="10">
        <f t="shared" si="3"/>
        <v>2782.8505</v>
      </c>
      <c r="M75" s="10">
        <f t="shared" si="3"/>
        <v>3463.1910000000003</v>
      </c>
      <c r="N75" s="10">
        <f t="shared" si="3"/>
        <v>3548.4814999999999</v>
      </c>
    </row>
    <row r="76" spans="1:15" ht="15.75">
      <c r="A76" s="2"/>
      <c r="B76" s="2"/>
      <c r="C76" s="2"/>
      <c r="E76" s="9"/>
      <c r="F76" s="9"/>
      <c r="G76" s="9"/>
      <c r="H76" s="9"/>
      <c r="I76" s="9"/>
      <c r="J76" s="9"/>
      <c r="K76" s="9" t="s">
        <v>20</v>
      </c>
      <c r="L76" s="9"/>
      <c r="M76" s="11">
        <v>228</v>
      </c>
      <c r="N76" s="9" t="s">
        <v>21</v>
      </c>
    </row>
    <row r="77" spans="1:15" ht="16.5" thickBot="1">
      <c r="A77" s="12">
        <f>A43</f>
        <v>2012</v>
      </c>
      <c r="B77" s="12" t="s">
        <v>22</v>
      </c>
      <c r="C77" s="12"/>
      <c r="D77" s="23"/>
      <c r="E77" s="12"/>
      <c r="F77" s="13">
        <f>SUM(E74:N74)</f>
        <v>32084</v>
      </c>
      <c r="G77" s="14" t="s">
        <v>18</v>
      </c>
      <c r="H77" s="14"/>
      <c r="I77" s="13">
        <f>F77*1.9835</f>
        <v>63638.614000000001</v>
      </c>
      <c r="J77" s="14" t="s">
        <v>23</v>
      </c>
      <c r="K77" s="12" t="s">
        <v>24</v>
      </c>
      <c r="L77" s="12"/>
      <c r="M77" s="15">
        <v>136</v>
      </c>
      <c r="N77" s="12" t="s">
        <v>21</v>
      </c>
    </row>
    <row r="79" spans="1:15" ht="15.75">
      <c r="A79" s="1" t="s">
        <v>0</v>
      </c>
      <c r="B79" s="2"/>
      <c r="C79" s="2"/>
      <c r="D79" s="2"/>
      <c r="E79" s="16"/>
      <c r="F79" s="1"/>
      <c r="G79" s="1"/>
      <c r="H79" s="1"/>
      <c r="I79" s="16"/>
      <c r="J79" s="1"/>
      <c r="K79" s="2"/>
      <c r="L79" s="2"/>
      <c r="M79" s="2"/>
      <c r="N79" s="2"/>
    </row>
    <row r="80" spans="1:15">
      <c r="A80" t="s">
        <v>25</v>
      </c>
      <c r="G80" t="s">
        <v>2</v>
      </c>
      <c r="I80" t="s">
        <v>46</v>
      </c>
      <c r="K80" s="24"/>
      <c r="L80" t="s">
        <v>48</v>
      </c>
      <c r="M80" t="s">
        <v>48</v>
      </c>
      <c r="N80" t="s">
        <v>48</v>
      </c>
    </row>
    <row r="81" spans="1:14" ht="16.5" thickBot="1">
      <c r="A81" s="3" t="s">
        <v>5</v>
      </c>
      <c r="B81" s="3" t="s">
        <v>6</v>
      </c>
      <c r="C81" s="4" t="s">
        <v>44</v>
      </c>
      <c r="D81" s="4" t="s">
        <v>43</v>
      </c>
      <c r="E81" s="4" t="s">
        <v>7</v>
      </c>
      <c r="F81" s="4" t="s">
        <v>8</v>
      </c>
      <c r="G81" s="4" t="s">
        <v>9</v>
      </c>
      <c r="H81" s="4" t="s">
        <v>10</v>
      </c>
      <c r="I81" s="4" t="s">
        <v>11</v>
      </c>
      <c r="J81" s="4" t="s">
        <v>12</v>
      </c>
      <c r="K81" s="4" t="s">
        <v>13</v>
      </c>
      <c r="L81" s="4" t="s">
        <v>14</v>
      </c>
      <c r="M81" s="4" t="s">
        <v>15</v>
      </c>
      <c r="N81" s="4" t="s">
        <v>16</v>
      </c>
    </row>
    <row r="82" spans="1:14" ht="16.5" thickTop="1">
      <c r="A82" s="1">
        <v>2013</v>
      </c>
      <c r="B82" s="5">
        <v>1</v>
      </c>
      <c r="C82" s="6">
        <v>43</v>
      </c>
      <c r="D82" s="6">
        <v>67</v>
      </c>
      <c r="E82" s="6">
        <v>94</v>
      </c>
      <c r="F82" s="6">
        <v>86</v>
      </c>
      <c r="G82" s="6">
        <v>0</v>
      </c>
      <c r="H82" s="6">
        <v>87</v>
      </c>
      <c r="I82" s="6">
        <v>215</v>
      </c>
      <c r="J82" s="6">
        <v>92</v>
      </c>
      <c r="K82" s="6">
        <v>165</v>
      </c>
      <c r="L82" s="6">
        <v>0</v>
      </c>
      <c r="M82" s="6">
        <v>0</v>
      </c>
      <c r="N82" s="7">
        <v>195</v>
      </c>
    </row>
    <row r="83" spans="1:14" ht="15.75">
      <c r="A83" s="2"/>
      <c r="B83" s="5">
        <v>2</v>
      </c>
      <c r="C83" s="6">
        <v>45</v>
      </c>
      <c r="D83" s="6">
        <v>80</v>
      </c>
      <c r="E83" s="6">
        <v>86</v>
      </c>
      <c r="F83" s="6">
        <v>81</v>
      </c>
      <c r="G83" s="6">
        <v>0</v>
      </c>
      <c r="H83" s="6">
        <v>86</v>
      </c>
      <c r="I83" s="6">
        <v>225</v>
      </c>
      <c r="J83" s="6">
        <v>109</v>
      </c>
      <c r="K83" s="6">
        <v>163</v>
      </c>
      <c r="L83" s="6">
        <v>11</v>
      </c>
      <c r="M83" s="6">
        <v>0</v>
      </c>
      <c r="N83" s="7">
        <v>225</v>
      </c>
    </row>
    <row r="84" spans="1:14" ht="15.75">
      <c r="A84" s="2"/>
      <c r="B84" s="5">
        <v>3</v>
      </c>
      <c r="C84" s="6">
        <v>44</v>
      </c>
      <c r="D84" s="6">
        <v>94</v>
      </c>
      <c r="E84" s="6">
        <v>87</v>
      </c>
      <c r="F84" s="6">
        <v>80</v>
      </c>
      <c r="G84" s="6">
        <v>0</v>
      </c>
      <c r="H84" s="6">
        <v>71</v>
      </c>
      <c r="I84" s="6">
        <v>224</v>
      </c>
      <c r="J84" s="6">
        <v>81</v>
      </c>
      <c r="K84" s="6">
        <v>162</v>
      </c>
      <c r="L84" s="6">
        <v>26</v>
      </c>
      <c r="M84" s="6">
        <v>0</v>
      </c>
      <c r="N84" s="7">
        <v>231</v>
      </c>
    </row>
    <row r="85" spans="1:14" ht="15.75">
      <c r="A85" s="2"/>
      <c r="B85" s="5">
        <v>4</v>
      </c>
      <c r="C85" s="6">
        <v>44</v>
      </c>
      <c r="D85" s="6">
        <v>99</v>
      </c>
      <c r="E85" s="6">
        <v>89</v>
      </c>
      <c r="F85" s="6">
        <v>81</v>
      </c>
      <c r="G85" s="6">
        <v>0</v>
      </c>
      <c r="H85" s="6">
        <v>61</v>
      </c>
      <c r="I85" s="6">
        <v>212</v>
      </c>
      <c r="J85" s="6">
        <v>80</v>
      </c>
      <c r="K85" s="6">
        <v>179</v>
      </c>
      <c r="L85" s="6">
        <v>26</v>
      </c>
      <c r="M85" s="6">
        <v>0</v>
      </c>
      <c r="N85" s="7">
        <v>260</v>
      </c>
    </row>
    <row r="86" spans="1:14" ht="15.75">
      <c r="A86" s="2"/>
      <c r="B86" s="5">
        <v>5</v>
      </c>
      <c r="C86" s="6">
        <v>44</v>
      </c>
      <c r="D86" s="6">
        <v>98</v>
      </c>
      <c r="E86" s="6">
        <v>88</v>
      </c>
      <c r="F86" s="6">
        <v>80</v>
      </c>
      <c r="G86" s="6">
        <v>39</v>
      </c>
      <c r="H86" s="6">
        <v>59</v>
      </c>
      <c r="I86" s="6">
        <v>199</v>
      </c>
      <c r="J86" s="6">
        <v>64</v>
      </c>
      <c r="K86" s="6">
        <v>182</v>
      </c>
      <c r="L86" s="6">
        <v>22</v>
      </c>
      <c r="M86" s="6">
        <v>0</v>
      </c>
      <c r="N86" s="7">
        <v>169</v>
      </c>
    </row>
    <row r="87" spans="1:14" ht="15.75">
      <c r="A87" s="2"/>
      <c r="B87" s="5">
        <v>6</v>
      </c>
      <c r="C87" s="6">
        <v>45</v>
      </c>
      <c r="D87" s="6">
        <v>106</v>
      </c>
      <c r="E87" s="6">
        <v>84</v>
      </c>
      <c r="F87" s="6">
        <v>81</v>
      </c>
      <c r="G87" s="6">
        <v>121</v>
      </c>
      <c r="H87" s="6">
        <v>60</v>
      </c>
      <c r="I87" s="6">
        <v>196</v>
      </c>
      <c r="J87" s="6">
        <v>61</v>
      </c>
      <c r="K87" s="6">
        <v>181</v>
      </c>
      <c r="L87" s="6">
        <v>21</v>
      </c>
      <c r="M87" s="6">
        <v>0</v>
      </c>
      <c r="N87" s="7">
        <v>134</v>
      </c>
    </row>
    <row r="88" spans="1:14" ht="15.75">
      <c r="A88" s="2"/>
      <c r="B88" s="5">
        <v>7</v>
      </c>
      <c r="C88" s="6">
        <v>44</v>
      </c>
      <c r="D88" s="6">
        <v>108</v>
      </c>
      <c r="E88" s="6">
        <v>84</v>
      </c>
      <c r="F88" s="6">
        <v>79</v>
      </c>
      <c r="G88" s="6">
        <v>392</v>
      </c>
      <c r="H88" s="6">
        <v>54</v>
      </c>
      <c r="I88" s="6">
        <v>202</v>
      </c>
      <c r="J88" s="6">
        <v>55</v>
      </c>
      <c r="K88" s="6">
        <v>181</v>
      </c>
      <c r="L88" s="6">
        <v>23</v>
      </c>
      <c r="M88" s="6">
        <v>0</v>
      </c>
      <c r="N88" s="7">
        <v>141</v>
      </c>
    </row>
    <row r="89" spans="1:14" ht="15.75">
      <c r="A89" s="2"/>
      <c r="B89" s="5">
        <v>8</v>
      </c>
      <c r="C89" s="6">
        <v>45</v>
      </c>
      <c r="D89" s="6">
        <v>100</v>
      </c>
      <c r="E89" s="6">
        <v>85</v>
      </c>
      <c r="F89" s="6">
        <v>84</v>
      </c>
      <c r="G89" s="6">
        <v>400</v>
      </c>
      <c r="H89" s="6">
        <v>51</v>
      </c>
      <c r="I89" s="6">
        <v>201</v>
      </c>
      <c r="J89" s="6">
        <v>62</v>
      </c>
      <c r="K89" s="6">
        <v>179</v>
      </c>
      <c r="L89" s="6">
        <v>22</v>
      </c>
      <c r="M89" s="6">
        <v>0</v>
      </c>
      <c r="N89" s="7">
        <v>129</v>
      </c>
    </row>
    <row r="90" spans="1:14" ht="15.75">
      <c r="A90" s="2"/>
      <c r="B90" s="5">
        <v>9</v>
      </c>
      <c r="C90" s="6">
        <v>55</v>
      </c>
      <c r="D90" s="6">
        <v>91</v>
      </c>
      <c r="E90" s="6">
        <v>92</v>
      </c>
      <c r="F90" s="6">
        <v>84</v>
      </c>
      <c r="G90" s="6">
        <v>193</v>
      </c>
      <c r="H90" s="6">
        <v>51</v>
      </c>
      <c r="I90" s="6">
        <v>200</v>
      </c>
      <c r="J90" s="6">
        <v>64</v>
      </c>
      <c r="K90" s="6">
        <v>187</v>
      </c>
      <c r="L90" s="6">
        <v>22</v>
      </c>
      <c r="M90" s="6">
        <v>0</v>
      </c>
      <c r="N90" s="7">
        <v>130</v>
      </c>
    </row>
    <row r="91" spans="1:14" ht="15.75">
      <c r="A91" s="2"/>
      <c r="B91" s="5">
        <v>10</v>
      </c>
      <c r="C91" s="6">
        <v>56</v>
      </c>
      <c r="D91" s="6">
        <v>92</v>
      </c>
      <c r="E91" s="6">
        <v>97</v>
      </c>
      <c r="F91" s="6">
        <v>88</v>
      </c>
      <c r="G91" s="6">
        <v>38</v>
      </c>
      <c r="H91" s="6">
        <v>47</v>
      </c>
      <c r="I91" s="6">
        <v>223</v>
      </c>
      <c r="J91" s="6">
        <v>63</v>
      </c>
      <c r="K91" s="6">
        <v>185</v>
      </c>
      <c r="L91" s="6">
        <v>21</v>
      </c>
      <c r="M91" s="6">
        <v>0</v>
      </c>
      <c r="N91" s="7">
        <v>143</v>
      </c>
    </row>
    <row r="92" spans="1:14" ht="15.75">
      <c r="A92" s="2"/>
      <c r="B92" s="5">
        <v>11</v>
      </c>
      <c r="C92" s="6">
        <v>57</v>
      </c>
      <c r="D92" s="6">
        <v>85</v>
      </c>
      <c r="E92" s="6">
        <v>100</v>
      </c>
      <c r="F92" s="6">
        <v>92</v>
      </c>
      <c r="G92" s="6">
        <v>66</v>
      </c>
      <c r="H92" s="6">
        <v>45</v>
      </c>
      <c r="I92" s="6">
        <v>234</v>
      </c>
      <c r="J92" s="6">
        <v>63</v>
      </c>
      <c r="K92" s="6">
        <v>132</v>
      </c>
      <c r="L92" s="6">
        <v>22</v>
      </c>
      <c r="M92" s="6">
        <v>0</v>
      </c>
      <c r="N92" s="7">
        <v>164</v>
      </c>
    </row>
    <row r="93" spans="1:14" ht="15.75">
      <c r="A93" s="2"/>
      <c r="B93" s="5">
        <v>12</v>
      </c>
      <c r="C93" s="6">
        <v>54</v>
      </c>
      <c r="D93" s="6">
        <v>84</v>
      </c>
      <c r="E93" s="6">
        <v>93</v>
      </c>
      <c r="F93" s="6">
        <v>81</v>
      </c>
      <c r="G93" s="6">
        <v>66</v>
      </c>
      <c r="H93" s="6">
        <v>42</v>
      </c>
      <c r="I93" s="6">
        <v>224</v>
      </c>
      <c r="J93" s="6">
        <v>75</v>
      </c>
      <c r="K93" s="6">
        <v>107</v>
      </c>
      <c r="L93" s="6">
        <v>11</v>
      </c>
      <c r="M93" s="6">
        <v>0</v>
      </c>
      <c r="N93" s="7">
        <v>168</v>
      </c>
    </row>
    <row r="94" spans="1:14" ht="15.75">
      <c r="A94" s="2"/>
      <c r="B94" s="5">
        <v>13</v>
      </c>
      <c r="C94" s="6">
        <v>50</v>
      </c>
      <c r="D94" s="6">
        <v>83</v>
      </c>
      <c r="E94" s="6">
        <v>90</v>
      </c>
      <c r="F94" s="6">
        <v>13</v>
      </c>
      <c r="G94" s="6">
        <v>66</v>
      </c>
      <c r="H94" s="6">
        <v>37</v>
      </c>
      <c r="I94" s="6">
        <v>212</v>
      </c>
      <c r="J94" s="6">
        <v>70</v>
      </c>
      <c r="K94" s="6">
        <v>61</v>
      </c>
      <c r="L94" s="6">
        <v>1.8</v>
      </c>
      <c r="M94" s="6">
        <v>0</v>
      </c>
      <c r="N94" s="7">
        <v>201</v>
      </c>
    </row>
    <row r="95" spans="1:14" ht="15.75">
      <c r="A95" s="2"/>
      <c r="B95" s="5">
        <v>14</v>
      </c>
      <c r="C95" s="6">
        <v>44</v>
      </c>
      <c r="D95" s="6">
        <v>84</v>
      </c>
      <c r="E95" s="6">
        <v>90</v>
      </c>
      <c r="F95" s="6">
        <v>5.9</v>
      </c>
      <c r="G95" s="6">
        <v>66</v>
      </c>
      <c r="H95" s="6">
        <v>35</v>
      </c>
      <c r="I95" s="6">
        <v>209</v>
      </c>
      <c r="J95" s="6">
        <v>54</v>
      </c>
      <c r="K95" s="6">
        <v>28</v>
      </c>
      <c r="L95" s="6">
        <v>0.85</v>
      </c>
      <c r="M95" s="6">
        <v>0</v>
      </c>
      <c r="N95" s="7">
        <v>247</v>
      </c>
    </row>
    <row r="96" spans="1:14" ht="15.75">
      <c r="A96" s="2"/>
      <c r="B96" s="5">
        <v>15</v>
      </c>
      <c r="C96" s="6">
        <v>47</v>
      </c>
      <c r="D96" s="6">
        <v>78</v>
      </c>
      <c r="E96" s="6">
        <v>90</v>
      </c>
      <c r="F96" s="6">
        <v>3</v>
      </c>
      <c r="G96" s="6">
        <v>65</v>
      </c>
      <c r="H96" s="6">
        <v>50</v>
      </c>
      <c r="I96" s="6">
        <v>207</v>
      </c>
      <c r="J96" s="6">
        <v>51</v>
      </c>
      <c r="K96" s="6">
        <v>25</v>
      </c>
      <c r="L96" s="6">
        <v>1.4</v>
      </c>
      <c r="M96" s="6">
        <v>0</v>
      </c>
      <c r="N96" s="7">
        <v>291</v>
      </c>
    </row>
    <row r="97" spans="1:14" ht="15.75">
      <c r="A97" s="2"/>
      <c r="B97" s="5">
        <v>16</v>
      </c>
      <c r="C97" s="6">
        <v>50</v>
      </c>
      <c r="D97" s="6">
        <v>70</v>
      </c>
      <c r="E97" s="6">
        <v>87</v>
      </c>
      <c r="F97" s="6">
        <v>1</v>
      </c>
      <c r="G97" s="6">
        <v>71</v>
      </c>
      <c r="H97" s="6">
        <v>81</v>
      </c>
      <c r="I97" s="6">
        <v>195</v>
      </c>
      <c r="J97" s="6">
        <v>46</v>
      </c>
      <c r="K97" s="6">
        <v>23</v>
      </c>
      <c r="L97" s="6">
        <v>0.43</v>
      </c>
      <c r="M97" s="6">
        <v>0</v>
      </c>
      <c r="N97" s="7">
        <v>318</v>
      </c>
    </row>
    <row r="98" spans="1:14" ht="15.75">
      <c r="A98" s="2"/>
      <c r="B98" s="5">
        <v>17</v>
      </c>
      <c r="C98" s="6">
        <v>58</v>
      </c>
      <c r="D98" s="6">
        <v>85</v>
      </c>
      <c r="E98" s="6">
        <v>83</v>
      </c>
      <c r="F98" s="6">
        <v>0.68</v>
      </c>
      <c r="G98" s="6">
        <v>78</v>
      </c>
      <c r="H98" s="6">
        <v>105</v>
      </c>
      <c r="I98" s="6">
        <v>195</v>
      </c>
      <c r="J98" s="6">
        <v>47</v>
      </c>
      <c r="K98" s="6">
        <v>20</v>
      </c>
      <c r="L98" s="6">
        <v>0</v>
      </c>
      <c r="M98" s="6">
        <v>0</v>
      </c>
      <c r="N98" s="7">
        <v>338</v>
      </c>
    </row>
    <row r="99" spans="1:14" ht="15.75">
      <c r="A99" s="2"/>
      <c r="B99" s="5">
        <v>18</v>
      </c>
      <c r="C99" s="6">
        <v>61</v>
      </c>
      <c r="D99" s="6">
        <v>80</v>
      </c>
      <c r="E99" s="6">
        <v>83</v>
      </c>
      <c r="F99" s="6">
        <v>0.4</v>
      </c>
      <c r="G99" s="6">
        <v>75</v>
      </c>
      <c r="H99" s="6">
        <v>149</v>
      </c>
      <c r="I99" s="6">
        <v>195</v>
      </c>
      <c r="J99" s="6">
        <v>47</v>
      </c>
      <c r="K99" s="6">
        <v>18</v>
      </c>
      <c r="L99" s="6">
        <v>0</v>
      </c>
      <c r="M99" s="6">
        <v>0</v>
      </c>
      <c r="N99" s="7">
        <v>348</v>
      </c>
    </row>
    <row r="100" spans="1:14" ht="15.75">
      <c r="A100" s="2"/>
      <c r="B100" s="5">
        <v>19</v>
      </c>
      <c r="C100" s="6">
        <v>66</v>
      </c>
      <c r="D100" s="6">
        <v>77</v>
      </c>
      <c r="E100" s="6">
        <v>82</v>
      </c>
      <c r="F100" s="6">
        <v>0</v>
      </c>
      <c r="G100" s="6">
        <v>79</v>
      </c>
      <c r="H100" s="6">
        <v>199</v>
      </c>
      <c r="I100" s="6">
        <v>202</v>
      </c>
      <c r="J100" s="6">
        <v>52</v>
      </c>
      <c r="K100" s="6">
        <v>14</v>
      </c>
      <c r="L100" s="6">
        <v>0</v>
      </c>
      <c r="M100" s="6">
        <v>0</v>
      </c>
      <c r="N100" s="7">
        <v>336</v>
      </c>
    </row>
    <row r="101" spans="1:14" ht="15.75">
      <c r="A101" s="2"/>
      <c r="B101" s="5">
        <v>20</v>
      </c>
      <c r="C101" s="6">
        <v>63</v>
      </c>
      <c r="D101" s="6">
        <v>64</v>
      </c>
      <c r="E101" s="6">
        <v>81</v>
      </c>
      <c r="F101" s="6">
        <v>0</v>
      </c>
      <c r="G101" s="6">
        <v>79</v>
      </c>
      <c r="H101" s="6">
        <v>210</v>
      </c>
      <c r="I101" s="6">
        <v>228</v>
      </c>
      <c r="J101" s="6">
        <v>76</v>
      </c>
      <c r="K101" s="6">
        <v>0.75</v>
      </c>
      <c r="L101" s="6">
        <v>0</v>
      </c>
      <c r="M101" s="6">
        <v>0</v>
      </c>
      <c r="N101" s="7">
        <v>319</v>
      </c>
    </row>
    <row r="102" spans="1:14" ht="15.75">
      <c r="A102" s="2"/>
      <c r="B102" s="5">
        <v>21</v>
      </c>
      <c r="C102" s="6">
        <v>58</v>
      </c>
      <c r="D102" s="6">
        <v>21</v>
      </c>
      <c r="E102" s="6">
        <v>78</v>
      </c>
      <c r="F102" s="6">
        <v>0</v>
      </c>
      <c r="G102" s="6">
        <v>70</v>
      </c>
      <c r="H102" s="6">
        <v>199</v>
      </c>
      <c r="I102" s="6">
        <v>239</v>
      </c>
      <c r="J102" s="6">
        <v>127</v>
      </c>
      <c r="K102" s="6">
        <v>0</v>
      </c>
      <c r="L102" s="6">
        <v>0</v>
      </c>
      <c r="M102" s="6">
        <v>0</v>
      </c>
      <c r="N102" s="7">
        <v>275</v>
      </c>
    </row>
    <row r="103" spans="1:14" ht="15.75">
      <c r="A103" s="2"/>
      <c r="B103" s="5">
        <v>22</v>
      </c>
      <c r="C103" s="6">
        <v>53</v>
      </c>
      <c r="D103" s="6">
        <v>37</v>
      </c>
      <c r="E103" s="6">
        <v>80</v>
      </c>
      <c r="F103" s="6">
        <v>0</v>
      </c>
      <c r="G103" s="6">
        <v>66</v>
      </c>
      <c r="H103" s="6">
        <v>186</v>
      </c>
      <c r="I103" s="6">
        <v>256</v>
      </c>
      <c r="J103" s="6">
        <v>208</v>
      </c>
      <c r="K103" s="6">
        <v>0</v>
      </c>
      <c r="L103" s="6">
        <v>0</v>
      </c>
      <c r="M103" s="6">
        <v>0</v>
      </c>
      <c r="N103" s="7">
        <v>195</v>
      </c>
    </row>
    <row r="104" spans="1:14" ht="15.75">
      <c r="A104" s="2"/>
      <c r="B104" s="5">
        <v>23</v>
      </c>
      <c r="C104" s="6">
        <v>51</v>
      </c>
      <c r="D104" s="6">
        <v>50</v>
      </c>
      <c r="E104" s="6">
        <v>82</v>
      </c>
      <c r="F104" s="6">
        <v>0</v>
      </c>
      <c r="G104" s="6">
        <v>64</v>
      </c>
      <c r="H104" s="6">
        <v>175</v>
      </c>
      <c r="I104" s="6">
        <v>269</v>
      </c>
      <c r="J104" s="6">
        <v>251</v>
      </c>
      <c r="K104" s="6">
        <v>0</v>
      </c>
      <c r="L104" s="6">
        <v>0</v>
      </c>
      <c r="M104" s="6">
        <v>0</v>
      </c>
      <c r="N104" s="7">
        <v>135</v>
      </c>
    </row>
    <row r="105" spans="1:14" ht="15.75">
      <c r="A105" s="2"/>
      <c r="B105" s="5">
        <v>24</v>
      </c>
      <c r="C105" s="6">
        <v>48</v>
      </c>
      <c r="D105" s="6">
        <v>74</v>
      </c>
      <c r="E105" s="6">
        <v>88</v>
      </c>
      <c r="F105" s="6">
        <v>0</v>
      </c>
      <c r="G105" s="6">
        <v>63</v>
      </c>
      <c r="H105" s="6">
        <v>181</v>
      </c>
      <c r="I105" s="6">
        <v>262</v>
      </c>
      <c r="J105" s="6">
        <v>240</v>
      </c>
      <c r="K105" s="6">
        <v>0</v>
      </c>
      <c r="L105" s="6">
        <v>0</v>
      </c>
      <c r="M105" s="6">
        <v>23</v>
      </c>
      <c r="N105" s="7">
        <v>113</v>
      </c>
    </row>
    <row r="106" spans="1:14" ht="15.75">
      <c r="A106" s="2"/>
      <c r="B106" s="5">
        <v>25</v>
      </c>
      <c r="C106" s="6">
        <v>58</v>
      </c>
      <c r="D106" s="6">
        <v>88</v>
      </c>
      <c r="E106" s="6">
        <v>84</v>
      </c>
      <c r="F106" s="6">
        <v>0</v>
      </c>
      <c r="G106" s="6">
        <v>63</v>
      </c>
      <c r="H106" s="6">
        <v>190</v>
      </c>
      <c r="I106" s="6">
        <v>236</v>
      </c>
      <c r="J106" s="6">
        <v>223</v>
      </c>
      <c r="K106" s="6">
        <v>0</v>
      </c>
      <c r="L106" s="6">
        <v>0</v>
      </c>
      <c r="M106" s="6">
        <v>33</v>
      </c>
      <c r="N106" s="7">
        <v>101</v>
      </c>
    </row>
    <row r="107" spans="1:14" ht="15.75">
      <c r="A107" s="2"/>
      <c r="B107" s="5">
        <v>26</v>
      </c>
      <c r="C107" s="6">
        <v>60</v>
      </c>
      <c r="D107" s="6">
        <v>89</v>
      </c>
      <c r="E107" s="6">
        <v>81</v>
      </c>
      <c r="F107" s="6">
        <v>0</v>
      </c>
      <c r="G107" s="6">
        <v>61</v>
      </c>
      <c r="H107" s="6">
        <v>207</v>
      </c>
      <c r="I107" s="6">
        <v>231</v>
      </c>
      <c r="J107" s="6">
        <v>211</v>
      </c>
      <c r="K107" s="6">
        <v>0</v>
      </c>
      <c r="L107" s="6">
        <v>0</v>
      </c>
      <c r="M107" s="6">
        <v>52</v>
      </c>
      <c r="N107" s="7">
        <v>99</v>
      </c>
    </row>
    <row r="108" spans="1:14" ht="15.75">
      <c r="A108" s="2"/>
      <c r="B108" s="5">
        <v>27</v>
      </c>
      <c r="C108" s="6">
        <v>69</v>
      </c>
      <c r="D108" s="6">
        <v>104</v>
      </c>
      <c r="E108" s="6">
        <v>84</v>
      </c>
      <c r="F108" s="6">
        <v>0</v>
      </c>
      <c r="G108" s="6">
        <v>60</v>
      </c>
      <c r="H108" s="6">
        <v>207</v>
      </c>
      <c r="I108" s="6">
        <v>220</v>
      </c>
      <c r="J108" s="6">
        <v>207</v>
      </c>
      <c r="K108" s="6">
        <v>0</v>
      </c>
      <c r="L108" s="6">
        <v>0</v>
      </c>
      <c r="M108" s="6">
        <v>81</v>
      </c>
      <c r="N108" s="7">
        <v>96</v>
      </c>
    </row>
    <row r="109" spans="1:14" ht="15.75">
      <c r="A109" s="2"/>
      <c r="B109" s="5">
        <v>28</v>
      </c>
      <c r="C109" s="6">
        <v>78</v>
      </c>
      <c r="D109" s="6">
        <v>109</v>
      </c>
      <c r="E109" s="6">
        <v>84</v>
      </c>
      <c r="F109" s="6">
        <v>0</v>
      </c>
      <c r="G109" s="6">
        <v>68</v>
      </c>
      <c r="H109" s="6">
        <v>209</v>
      </c>
      <c r="I109" s="6">
        <v>214</v>
      </c>
      <c r="J109" s="6">
        <v>204</v>
      </c>
      <c r="K109" s="6">
        <v>0</v>
      </c>
      <c r="L109" s="6">
        <v>0</v>
      </c>
      <c r="M109" s="6">
        <v>100</v>
      </c>
      <c r="N109" s="7">
        <v>92</v>
      </c>
    </row>
    <row r="110" spans="1:14" ht="15.75">
      <c r="A110" s="2"/>
      <c r="B110" s="5">
        <v>29</v>
      </c>
      <c r="C110" s="6">
        <v>84</v>
      </c>
      <c r="D110" s="6"/>
      <c r="E110" s="6">
        <v>83</v>
      </c>
      <c r="F110" s="6">
        <v>0</v>
      </c>
      <c r="G110" s="6">
        <v>69</v>
      </c>
      <c r="H110" s="6">
        <v>209</v>
      </c>
      <c r="I110" s="6">
        <v>152</v>
      </c>
      <c r="J110" s="6">
        <v>206</v>
      </c>
      <c r="K110" s="6">
        <v>0</v>
      </c>
      <c r="L110" s="6">
        <v>0</v>
      </c>
      <c r="M110" s="6">
        <v>140</v>
      </c>
      <c r="N110" s="7">
        <v>86</v>
      </c>
    </row>
    <row r="111" spans="1:14" ht="15.75">
      <c r="A111" s="2"/>
      <c r="B111" s="5">
        <v>30</v>
      </c>
      <c r="C111" s="6">
        <v>79</v>
      </c>
      <c r="D111" s="6"/>
      <c r="E111" s="6">
        <v>87</v>
      </c>
      <c r="F111" s="6">
        <v>0</v>
      </c>
      <c r="G111" s="6">
        <v>88</v>
      </c>
      <c r="H111" s="6">
        <v>208</v>
      </c>
      <c r="I111" s="6">
        <v>87</v>
      </c>
      <c r="J111" s="6">
        <v>195</v>
      </c>
      <c r="K111" s="6">
        <v>0</v>
      </c>
      <c r="L111" s="6">
        <v>0</v>
      </c>
      <c r="M111" s="6">
        <v>160</v>
      </c>
      <c r="N111" s="7">
        <v>75</v>
      </c>
    </row>
    <row r="112" spans="1:14" ht="15.75">
      <c r="A112" s="2"/>
      <c r="B112" s="5">
        <v>31</v>
      </c>
      <c r="C112" s="7">
        <v>72.900000000000006</v>
      </c>
      <c r="D112" s="7"/>
      <c r="E112" s="7">
        <v>87</v>
      </c>
      <c r="F112" s="30">
        <v>0</v>
      </c>
      <c r="G112" s="7">
        <v>83</v>
      </c>
      <c r="H112" s="8"/>
      <c r="I112" s="6">
        <v>88.9</v>
      </c>
      <c r="J112" s="7">
        <v>175</v>
      </c>
      <c r="K112" s="17"/>
      <c r="L112" s="29">
        <v>0</v>
      </c>
      <c r="M112" s="17"/>
      <c r="N112" s="31">
        <v>76</v>
      </c>
    </row>
    <row r="113" spans="1:14" ht="15.75">
      <c r="A113" s="2" t="s">
        <v>18</v>
      </c>
      <c r="B113" s="2"/>
      <c r="C113" s="9">
        <f t="shared" ref="C113:N113" si="4">SUM(C82:C112)</f>
        <v>1725.9</v>
      </c>
      <c r="D113" s="9">
        <f t="shared" si="4"/>
        <v>2297</v>
      </c>
      <c r="E113" s="9">
        <f t="shared" si="4"/>
        <v>2683</v>
      </c>
      <c r="F113" s="9">
        <f t="shared" si="4"/>
        <v>1020.9799999999999</v>
      </c>
      <c r="G113" s="9">
        <f t="shared" si="4"/>
        <v>2649</v>
      </c>
      <c r="H113" s="9">
        <f t="shared" si="4"/>
        <v>3551</v>
      </c>
      <c r="I113" s="9">
        <f t="shared" si="4"/>
        <v>6452.9</v>
      </c>
      <c r="J113" s="9">
        <f t="shared" si="4"/>
        <v>3559</v>
      </c>
      <c r="K113" s="9">
        <f t="shared" si="4"/>
        <v>2192.75</v>
      </c>
      <c r="L113" s="9">
        <f t="shared" si="4"/>
        <v>231.48000000000002</v>
      </c>
      <c r="M113" s="9">
        <f t="shared" si="4"/>
        <v>589</v>
      </c>
      <c r="N113" s="9">
        <f t="shared" si="4"/>
        <v>5830</v>
      </c>
    </row>
    <row r="114" spans="1:14" ht="15.75">
      <c r="A114" s="2" t="s">
        <v>19</v>
      </c>
      <c r="B114" s="2"/>
      <c r="C114" s="10">
        <f t="shared" ref="C114:N114" si="5">C113*1.9835</f>
        <v>3423.3226500000001</v>
      </c>
      <c r="D114" s="10">
        <f t="shared" si="5"/>
        <v>4556.0995000000003</v>
      </c>
      <c r="E114" s="10">
        <f t="shared" si="5"/>
        <v>5321.7304999999997</v>
      </c>
      <c r="F114" s="10">
        <f t="shared" si="5"/>
        <v>2025.1138299999998</v>
      </c>
      <c r="G114" s="10">
        <f t="shared" si="5"/>
        <v>5254.2915000000003</v>
      </c>
      <c r="H114" s="10">
        <f t="shared" si="5"/>
        <v>7043.4085000000005</v>
      </c>
      <c r="I114" s="10">
        <f t="shared" si="5"/>
        <v>12799.327149999999</v>
      </c>
      <c r="J114" s="10">
        <f t="shared" si="5"/>
        <v>7059.2764999999999</v>
      </c>
      <c r="K114" s="10">
        <f t="shared" si="5"/>
        <v>4349.3196250000001</v>
      </c>
      <c r="L114" s="10">
        <f t="shared" si="5"/>
        <v>459.14058000000006</v>
      </c>
      <c r="M114" s="10">
        <f t="shared" si="5"/>
        <v>1168.2815000000001</v>
      </c>
      <c r="N114" s="10">
        <f t="shared" si="5"/>
        <v>11563.805</v>
      </c>
    </row>
    <row r="115" spans="1:14" ht="15.75">
      <c r="A115" s="2"/>
      <c r="B115" s="2"/>
      <c r="C115" s="2"/>
      <c r="E115" s="9"/>
      <c r="F115" s="9"/>
      <c r="G115" s="9"/>
      <c r="H115" s="9"/>
      <c r="I115" s="9"/>
      <c r="J115" s="9"/>
      <c r="K115" s="9" t="s">
        <v>20</v>
      </c>
      <c r="L115" s="9"/>
      <c r="M115" s="11">
        <v>294</v>
      </c>
      <c r="N115" s="9" t="s">
        <v>21</v>
      </c>
    </row>
    <row r="116" spans="1:14" ht="16.5" thickBot="1">
      <c r="A116" s="12">
        <f>A82</f>
        <v>2013</v>
      </c>
      <c r="B116" s="12" t="s">
        <v>22</v>
      </c>
      <c r="C116" s="12"/>
      <c r="D116" s="23"/>
      <c r="E116" s="12"/>
      <c r="F116" s="13">
        <f>SUM(E113:N113)</f>
        <v>28759.109999999997</v>
      </c>
      <c r="G116" s="14" t="s">
        <v>18</v>
      </c>
      <c r="H116" s="14"/>
      <c r="I116" s="13">
        <f>F116*1.9835</f>
        <v>57043.694684999995</v>
      </c>
      <c r="J116" s="14" t="s">
        <v>23</v>
      </c>
      <c r="K116" s="12" t="s">
        <v>24</v>
      </c>
      <c r="L116" s="12"/>
      <c r="M116" s="15">
        <v>139</v>
      </c>
      <c r="N116" s="12" t="s">
        <v>21</v>
      </c>
    </row>
    <row r="118" spans="1:14" ht="15.75">
      <c r="A118" s="1" t="s">
        <v>0</v>
      </c>
      <c r="B118" s="2"/>
      <c r="C118" s="2"/>
      <c r="D118" s="2"/>
      <c r="E118" s="16"/>
      <c r="F118" s="1"/>
      <c r="G118" s="1"/>
      <c r="H118" s="1"/>
      <c r="I118" s="16"/>
      <c r="J118" s="1"/>
      <c r="K118" s="2"/>
      <c r="L118" s="2"/>
      <c r="M118" s="2"/>
      <c r="N118" s="2"/>
    </row>
    <row r="119" spans="1:14">
      <c r="A119" t="s">
        <v>25</v>
      </c>
      <c r="G119" t="s">
        <v>2</v>
      </c>
      <c r="I119" t="s">
        <v>46</v>
      </c>
      <c r="K119" s="24"/>
      <c r="L119" t="s">
        <v>48</v>
      </c>
      <c r="M119" t="s">
        <v>48</v>
      </c>
      <c r="N119" t="s">
        <v>48</v>
      </c>
    </row>
    <row r="120" spans="1:14" ht="16.5" thickBot="1">
      <c r="A120" s="3" t="s">
        <v>5</v>
      </c>
      <c r="B120" s="3" t="s">
        <v>6</v>
      </c>
      <c r="C120" s="4" t="s">
        <v>44</v>
      </c>
      <c r="D120" s="4" t="s">
        <v>43</v>
      </c>
      <c r="E120" s="4" t="s">
        <v>7</v>
      </c>
      <c r="F120" s="4" t="s">
        <v>8</v>
      </c>
      <c r="G120" s="4" t="s">
        <v>9</v>
      </c>
      <c r="H120" s="4" t="s">
        <v>10</v>
      </c>
      <c r="I120" s="4" t="s">
        <v>11</v>
      </c>
      <c r="J120" s="4" t="s">
        <v>12</v>
      </c>
      <c r="K120" s="4" t="s">
        <v>13</v>
      </c>
      <c r="L120" s="4" t="s">
        <v>14</v>
      </c>
      <c r="M120" s="4" t="s">
        <v>15</v>
      </c>
      <c r="N120" s="4" t="s">
        <v>16</v>
      </c>
    </row>
    <row r="121" spans="1:14" ht="16.5" thickTop="1">
      <c r="A121" s="1">
        <v>2014</v>
      </c>
      <c r="B121" s="5">
        <v>1</v>
      </c>
      <c r="C121" s="6">
        <v>68</v>
      </c>
      <c r="D121" s="6"/>
      <c r="E121" s="6"/>
      <c r="F121" s="6">
        <v>55</v>
      </c>
      <c r="G121" s="6">
        <v>62</v>
      </c>
      <c r="H121" s="6">
        <v>35</v>
      </c>
      <c r="I121" s="6">
        <v>99</v>
      </c>
      <c r="J121" s="6">
        <v>295</v>
      </c>
      <c r="K121" s="6">
        <v>137</v>
      </c>
      <c r="L121" s="6"/>
      <c r="M121" s="6"/>
      <c r="N121" s="7"/>
    </row>
    <row r="122" spans="1:14" ht="15.75">
      <c r="A122" s="2"/>
      <c r="B122" s="5">
        <v>2</v>
      </c>
      <c r="C122" s="6">
        <v>62</v>
      </c>
      <c r="D122" s="6"/>
      <c r="E122" s="6"/>
      <c r="F122" s="6">
        <v>56</v>
      </c>
      <c r="G122" s="6">
        <v>61</v>
      </c>
      <c r="H122" s="6">
        <v>115</v>
      </c>
      <c r="I122" s="6">
        <v>99.9</v>
      </c>
      <c r="J122" s="6">
        <v>291</v>
      </c>
      <c r="K122" s="6">
        <v>132</v>
      </c>
      <c r="L122" s="6"/>
      <c r="M122" s="6"/>
      <c r="N122" s="7"/>
    </row>
    <row r="123" spans="1:14" ht="15.75">
      <c r="A123" s="2"/>
      <c r="B123" s="5">
        <v>3</v>
      </c>
      <c r="C123" s="6">
        <v>60</v>
      </c>
      <c r="D123" s="6"/>
      <c r="E123" s="6"/>
      <c r="F123" s="6">
        <v>58</v>
      </c>
      <c r="G123" s="6">
        <v>60</v>
      </c>
      <c r="H123" s="6">
        <v>96</v>
      </c>
      <c r="I123" s="6">
        <v>144</v>
      </c>
      <c r="J123" s="6">
        <v>293</v>
      </c>
      <c r="K123" s="6">
        <v>96</v>
      </c>
      <c r="L123" s="6"/>
      <c r="M123" s="6"/>
      <c r="N123" s="7"/>
    </row>
    <row r="124" spans="1:14" ht="15.75">
      <c r="A124" s="2"/>
      <c r="B124" s="5">
        <v>4</v>
      </c>
      <c r="C124" s="6">
        <v>68</v>
      </c>
      <c r="D124" s="6"/>
      <c r="E124" s="6"/>
      <c r="F124" s="6">
        <v>60</v>
      </c>
      <c r="G124" s="6">
        <v>58</v>
      </c>
      <c r="H124" s="6">
        <v>71</v>
      </c>
      <c r="I124" s="6">
        <v>166</v>
      </c>
      <c r="J124" s="6">
        <v>294</v>
      </c>
      <c r="K124" s="6">
        <v>78</v>
      </c>
      <c r="L124" s="6"/>
      <c r="M124" s="6"/>
      <c r="N124" s="7"/>
    </row>
    <row r="125" spans="1:14" ht="15.75">
      <c r="A125" s="2"/>
      <c r="B125" s="5">
        <v>5</v>
      </c>
      <c r="C125" s="6">
        <v>53</v>
      </c>
      <c r="D125" s="6"/>
      <c r="E125" s="6"/>
      <c r="F125" s="6">
        <v>62</v>
      </c>
      <c r="G125" s="6">
        <v>56</v>
      </c>
      <c r="H125" s="6">
        <v>67</v>
      </c>
      <c r="I125" s="6">
        <v>194</v>
      </c>
      <c r="J125" s="6">
        <v>289</v>
      </c>
      <c r="K125" s="6">
        <v>69</v>
      </c>
      <c r="L125" s="6"/>
      <c r="M125" s="6"/>
      <c r="N125" s="7"/>
    </row>
    <row r="126" spans="1:14" ht="15.75">
      <c r="A126" s="2"/>
      <c r="B126" s="5">
        <v>6</v>
      </c>
      <c r="C126" s="6">
        <v>51</v>
      </c>
      <c r="D126" s="6"/>
      <c r="E126" s="6"/>
      <c r="F126" s="6">
        <v>61</v>
      </c>
      <c r="G126" s="6">
        <v>55</v>
      </c>
      <c r="H126" s="6">
        <v>57</v>
      </c>
      <c r="I126" s="6">
        <v>203</v>
      </c>
      <c r="J126" s="6">
        <v>312</v>
      </c>
      <c r="K126" s="6">
        <v>66</v>
      </c>
      <c r="L126" s="6"/>
      <c r="M126" s="6"/>
      <c r="N126" s="7"/>
    </row>
    <row r="127" spans="1:14" ht="15.75">
      <c r="A127" s="2"/>
      <c r="B127" s="5">
        <v>7</v>
      </c>
      <c r="C127" s="6">
        <v>50</v>
      </c>
      <c r="D127" s="6"/>
      <c r="E127" s="6"/>
      <c r="F127" s="6">
        <v>58</v>
      </c>
      <c r="G127" s="6">
        <v>54</v>
      </c>
      <c r="H127" s="6">
        <v>146</v>
      </c>
      <c r="I127" s="6">
        <v>227</v>
      </c>
      <c r="J127" s="6">
        <v>343</v>
      </c>
      <c r="K127" s="6">
        <v>66</v>
      </c>
      <c r="L127" s="6"/>
      <c r="M127" s="6"/>
      <c r="N127" s="7"/>
    </row>
    <row r="128" spans="1:14" ht="15.75">
      <c r="A128" s="2"/>
      <c r="B128" s="5">
        <v>8</v>
      </c>
      <c r="C128" s="6">
        <v>48</v>
      </c>
      <c r="D128" s="6"/>
      <c r="E128" s="6"/>
      <c r="F128" s="6">
        <v>57</v>
      </c>
      <c r="G128" s="6">
        <v>52</v>
      </c>
      <c r="H128" s="6">
        <v>319</v>
      </c>
      <c r="I128" s="6">
        <v>241</v>
      </c>
      <c r="J128" s="6">
        <v>358</v>
      </c>
      <c r="K128" s="6">
        <v>54</v>
      </c>
      <c r="L128" s="6"/>
      <c r="M128" s="6"/>
      <c r="N128" s="7"/>
    </row>
    <row r="129" spans="1:14" ht="15.75">
      <c r="A129" s="2"/>
      <c r="B129" s="5">
        <v>9</v>
      </c>
      <c r="C129" s="6">
        <v>49</v>
      </c>
      <c r="D129" s="6"/>
      <c r="E129" s="6"/>
      <c r="F129" s="6">
        <v>57</v>
      </c>
      <c r="G129" s="6">
        <v>47</v>
      </c>
      <c r="H129" s="6">
        <v>175</v>
      </c>
      <c r="I129" s="6">
        <v>246</v>
      </c>
      <c r="J129" s="6">
        <v>366</v>
      </c>
      <c r="K129" s="6">
        <v>29</v>
      </c>
      <c r="L129" s="6"/>
      <c r="M129" s="6"/>
      <c r="N129" s="7"/>
    </row>
    <row r="130" spans="1:14" ht="15.75">
      <c r="A130" s="2"/>
      <c r="B130" s="5">
        <v>10</v>
      </c>
      <c r="C130" s="6">
        <v>52</v>
      </c>
      <c r="D130" s="6"/>
      <c r="E130" s="6"/>
      <c r="F130" s="6">
        <v>57</v>
      </c>
      <c r="G130" s="6">
        <v>47</v>
      </c>
      <c r="H130" s="6">
        <v>141</v>
      </c>
      <c r="I130" s="6">
        <v>278</v>
      </c>
      <c r="J130" s="6">
        <v>374</v>
      </c>
      <c r="K130" s="6">
        <v>20</v>
      </c>
      <c r="L130" s="6"/>
      <c r="M130" s="6"/>
      <c r="N130" s="7"/>
    </row>
    <row r="131" spans="1:14" ht="15.75">
      <c r="A131" s="2"/>
      <c r="B131" s="5">
        <v>11</v>
      </c>
      <c r="C131" s="6">
        <v>55</v>
      </c>
      <c r="D131" s="6"/>
      <c r="E131" s="6"/>
      <c r="F131" s="6">
        <v>56</v>
      </c>
      <c r="G131" s="6">
        <v>51</v>
      </c>
      <c r="H131" s="6">
        <v>104</v>
      </c>
      <c r="I131" s="6">
        <v>272</v>
      </c>
      <c r="J131" s="6">
        <v>413</v>
      </c>
      <c r="K131" s="6">
        <v>14</v>
      </c>
      <c r="L131" s="6"/>
      <c r="M131" s="6"/>
      <c r="N131" s="7"/>
    </row>
    <row r="132" spans="1:14" ht="15.75">
      <c r="A132" s="2"/>
      <c r="B132" s="5">
        <v>12</v>
      </c>
      <c r="C132" s="6">
        <v>59</v>
      </c>
      <c r="D132" s="6"/>
      <c r="E132" s="6"/>
      <c r="F132" s="6">
        <v>57</v>
      </c>
      <c r="G132" s="6">
        <v>75</v>
      </c>
      <c r="H132" s="6">
        <v>103</v>
      </c>
      <c r="I132" s="6">
        <v>260</v>
      </c>
      <c r="J132" s="6">
        <v>372</v>
      </c>
      <c r="K132" s="6">
        <v>13</v>
      </c>
      <c r="L132" s="6"/>
      <c r="M132" s="6"/>
      <c r="N132" s="7"/>
    </row>
    <row r="133" spans="1:14" ht="15.75">
      <c r="A133" s="2"/>
      <c r="B133" s="5">
        <v>13</v>
      </c>
      <c r="C133" s="6">
        <v>58</v>
      </c>
      <c r="D133" s="6"/>
      <c r="E133" s="6">
        <v>14</v>
      </c>
      <c r="F133" s="6">
        <v>59</v>
      </c>
      <c r="G133" s="6">
        <v>73</v>
      </c>
      <c r="H133" s="6">
        <v>82</v>
      </c>
      <c r="I133" s="6">
        <v>256</v>
      </c>
      <c r="J133" s="6">
        <v>356</v>
      </c>
      <c r="K133" s="6">
        <v>12</v>
      </c>
      <c r="L133" s="6"/>
      <c r="M133" s="6"/>
      <c r="N133" s="7"/>
    </row>
    <row r="134" spans="1:14" ht="15.75">
      <c r="A134" s="2"/>
      <c r="B134" s="5">
        <v>14</v>
      </c>
      <c r="C134" s="6">
        <v>13</v>
      </c>
      <c r="D134" s="6"/>
      <c r="E134" s="6">
        <v>72</v>
      </c>
      <c r="F134" s="6">
        <v>59</v>
      </c>
      <c r="G134" s="6">
        <v>58</v>
      </c>
      <c r="H134" s="6">
        <v>67</v>
      </c>
      <c r="I134" s="6">
        <v>253</v>
      </c>
      <c r="J134" s="6">
        <v>333</v>
      </c>
      <c r="K134" s="6">
        <v>12</v>
      </c>
      <c r="L134" s="6"/>
      <c r="M134" s="6"/>
      <c r="N134" s="7"/>
    </row>
    <row r="135" spans="1:14" ht="15.75">
      <c r="A135" s="2"/>
      <c r="B135" s="5">
        <v>15</v>
      </c>
      <c r="C135" s="6">
        <v>5.8</v>
      </c>
      <c r="D135" s="6"/>
      <c r="E135" s="6">
        <v>64</v>
      </c>
      <c r="F135" s="6">
        <v>60</v>
      </c>
      <c r="G135" s="6">
        <v>53</v>
      </c>
      <c r="H135" s="6">
        <v>67</v>
      </c>
      <c r="I135" s="6">
        <v>239</v>
      </c>
      <c r="J135" s="6">
        <v>326</v>
      </c>
      <c r="K135" s="6">
        <v>12</v>
      </c>
      <c r="L135" s="6"/>
      <c r="M135" s="6"/>
      <c r="N135" s="7"/>
    </row>
    <row r="136" spans="1:14" ht="15.75">
      <c r="A136" s="2"/>
      <c r="B136" s="5">
        <v>16</v>
      </c>
      <c r="C136" s="6">
        <v>5.0999999999999996</v>
      </c>
      <c r="D136" s="6"/>
      <c r="E136" s="6">
        <v>61</v>
      </c>
      <c r="F136" s="6">
        <v>63</v>
      </c>
      <c r="G136" s="6">
        <v>49</v>
      </c>
      <c r="H136" s="6">
        <v>70</v>
      </c>
      <c r="I136" s="6">
        <v>230</v>
      </c>
      <c r="J136" s="6">
        <v>326</v>
      </c>
      <c r="K136" s="6">
        <v>11</v>
      </c>
      <c r="L136" s="6"/>
      <c r="M136" s="6"/>
      <c r="N136" s="7">
        <v>48</v>
      </c>
    </row>
    <row r="137" spans="1:14" ht="15.75">
      <c r="A137" s="2"/>
      <c r="B137" s="5">
        <v>17</v>
      </c>
      <c r="C137" s="6">
        <v>4.4000000000000004</v>
      </c>
      <c r="D137" s="6"/>
      <c r="E137" s="6">
        <v>61</v>
      </c>
      <c r="F137" s="6">
        <v>58</v>
      </c>
      <c r="G137" s="6">
        <v>48</v>
      </c>
      <c r="H137" s="6">
        <v>60</v>
      </c>
      <c r="I137" s="6">
        <v>246</v>
      </c>
      <c r="J137" s="6">
        <v>326</v>
      </c>
      <c r="K137" s="6">
        <v>9.9</v>
      </c>
      <c r="L137" s="6"/>
      <c r="M137" s="6"/>
      <c r="N137" s="7">
        <v>49</v>
      </c>
    </row>
    <row r="138" spans="1:14" ht="15.75">
      <c r="A138" s="2"/>
      <c r="B138" s="5">
        <v>18</v>
      </c>
      <c r="C138" s="6">
        <v>3.8</v>
      </c>
      <c r="D138" s="6">
        <v>1.6</v>
      </c>
      <c r="E138" s="6">
        <v>63</v>
      </c>
      <c r="F138" s="6">
        <v>57</v>
      </c>
      <c r="G138" s="6">
        <v>49</v>
      </c>
      <c r="H138" s="6">
        <v>68</v>
      </c>
      <c r="I138" s="6">
        <v>260</v>
      </c>
      <c r="J138" s="6">
        <v>326</v>
      </c>
      <c r="K138" s="6">
        <v>11</v>
      </c>
      <c r="L138" s="6"/>
      <c r="M138" s="6"/>
      <c r="N138" s="7">
        <v>48</v>
      </c>
    </row>
    <row r="139" spans="1:14" ht="15.75">
      <c r="A139" s="2"/>
      <c r="B139" s="5">
        <v>19</v>
      </c>
      <c r="C139" s="6">
        <v>3.2</v>
      </c>
      <c r="D139" s="6">
        <v>4.7</v>
      </c>
      <c r="E139" s="6">
        <v>61</v>
      </c>
      <c r="F139" s="6">
        <v>57</v>
      </c>
      <c r="G139" s="6">
        <v>49</v>
      </c>
      <c r="H139" s="6">
        <v>74</v>
      </c>
      <c r="I139" s="6">
        <v>264</v>
      </c>
      <c r="J139" s="6">
        <v>319</v>
      </c>
      <c r="K139" s="6">
        <v>1.1000000000000001</v>
      </c>
      <c r="L139" s="6"/>
      <c r="M139" s="6"/>
      <c r="N139" s="7">
        <v>56</v>
      </c>
    </row>
    <row r="140" spans="1:14" ht="15.75">
      <c r="A140" s="2"/>
      <c r="B140" s="5">
        <v>20</v>
      </c>
      <c r="C140" s="6">
        <v>3.1</v>
      </c>
      <c r="D140" s="6">
        <v>4.5999999999999996</v>
      </c>
      <c r="E140" s="6">
        <v>62</v>
      </c>
      <c r="F140" s="6">
        <v>57</v>
      </c>
      <c r="G140" s="6">
        <v>47</v>
      </c>
      <c r="H140" s="6">
        <v>58</v>
      </c>
      <c r="I140" s="6">
        <v>264</v>
      </c>
      <c r="J140" s="6">
        <v>310</v>
      </c>
      <c r="K140" s="6"/>
      <c r="L140" s="6"/>
      <c r="M140" s="6"/>
      <c r="N140" s="7">
        <v>52</v>
      </c>
    </row>
    <row r="141" spans="1:14" ht="15.75">
      <c r="A141" s="2"/>
      <c r="B141" s="5">
        <v>21</v>
      </c>
      <c r="C141" s="6">
        <v>2.4</v>
      </c>
      <c r="D141" s="6">
        <v>3.7</v>
      </c>
      <c r="E141" s="6">
        <v>62</v>
      </c>
      <c r="F141" s="6">
        <v>58</v>
      </c>
      <c r="G141" s="6">
        <v>44</v>
      </c>
      <c r="H141" s="6">
        <v>53</v>
      </c>
      <c r="I141" s="6">
        <v>280</v>
      </c>
      <c r="J141" s="6">
        <v>314</v>
      </c>
      <c r="K141" s="6"/>
      <c r="L141" s="6"/>
      <c r="M141" s="6"/>
      <c r="N141" s="7">
        <v>51</v>
      </c>
    </row>
    <row r="142" spans="1:14" ht="15.75">
      <c r="A142" s="2"/>
      <c r="B142" s="5">
        <v>22</v>
      </c>
      <c r="C142" s="6">
        <v>1.3</v>
      </c>
      <c r="D142" s="6">
        <v>4.0999999999999996</v>
      </c>
      <c r="E142" s="6">
        <v>59</v>
      </c>
      <c r="F142" s="6">
        <v>55</v>
      </c>
      <c r="G142" s="6">
        <v>46</v>
      </c>
      <c r="H142" s="6">
        <v>53</v>
      </c>
      <c r="I142" s="6">
        <v>292</v>
      </c>
      <c r="J142" s="6">
        <v>314</v>
      </c>
      <c r="K142" s="6"/>
      <c r="L142" s="6"/>
      <c r="M142" s="6"/>
      <c r="N142" s="7">
        <v>54</v>
      </c>
    </row>
    <row r="143" spans="1:14" ht="15.75">
      <c r="A143" s="2"/>
      <c r="B143" s="5">
        <v>23</v>
      </c>
      <c r="C143" s="6"/>
      <c r="D143" s="6">
        <v>3.3</v>
      </c>
      <c r="E143" s="6">
        <v>57</v>
      </c>
      <c r="F143" s="6">
        <v>54</v>
      </c>
      <c r="G143" s="6">
        <v>45</v>
      </c>
      <c r="H143" s="6">
        <v>52</v>
      </c>
      <c r="I143" s="6">
        <v>292</v>
      </c>
      <c r="J143" s="6">
        <v>318</v>
      </c>
      <c r="K143" s="6"/>
      <c r="L143" s="6"/>
      <c r="M143" s="6"/>
      <c r="N143" s="7">
        <v>54</v>
      </c>
    </row>
    <row r="144" spans="1:14" ht="15.75">
      <c r="A144" s="2"/>
      <c r="B144" s="5">
        <v>24</v>
      </c>
      <c r="C144" s="6"/>
      <c r="D144" s="6">
        <v>2.8</v>
      </c>
      <c r="E144" s="6">
        <v>61</v>
      </c>
      <c r="F144" s="6">
        <v>75</v>
      </c>
      <c r="G144" s="6">
        <v>44</v>
      </c>
      <c r="H144" s="6">
        <v>63</v>
      </c>
      <c r="I144" s="6">
        <v>294</v>
      </c>
      <c r="J144" s="6">
        <v>324</v>
      </c>
      <c r="K144" s="6"/>
      <c r="L144" s="6"/>
      <c r="M144" s="6"/>
      <c r="N144" s="7">
        <v>52</v>
      </c>
    </row>
    <row r="145" spans="1:14" ht="15.75">
      <c r="A145" s="2"/>
      <c r="B145" s="5">
        <v>25</v>
      </c>
      <c r="C145" s="6"/>
      <c r="D145" s="6">
        <v>1</v>
      </c>
      <c r="E145" s="6">
        <v>61</v>
      </c>
      <c r="F145" s="6">
        <v>99</v>
      </c>
      <c r="G145" s="6">
        <v>44</v>
      </c>
      <c r="H145" s="6">
        <v>74</v>
      </c>
      <c r="I145" s="6">
        <v>297</v>
      </c>
      <c r="J145" s="6">
        <v>319</v>
      </c>
      <c r="K145" s="6"/>
      <c r="L145" s="6"/>
      <c r="M145" s="6"/>
      <c r="N145" s="7">
        <v>51</v>
      </c>
    </row>
    <row r="146" spans="1:14" ht="15.75">
      <c r="A146" s="2"/>
      <c r="B146" s="5">
        <v>26</v>
      </c>
      <c r="C146" s="6"/>
      <c r="D146" s="6"/>
      <c r="E146" s="6">
        <v>59</v>
      </c>
      <c r="F146" s="6">
        <v>95</v>
      </c>
      <c r="G146" s="6">
        <v>43</v>
      </c>
      <c r="H146" s="6">
        <v>80</v>
      </c>
      <c r="I146" s="6">
        <v>295</v>
      </c>
      <c r="J146" s="6">
        <v>316</v>
      </c>
      <c r="K146" s="6"/>
      <c r="L146" s="6"/>
      <c r="M146" s="6"/>
      <c r="N146" s="7">
        <v>52</v>
      </c>
    </row>
    <row r="147" spans="1:14" ht="15.75">
      <c r="A147" s="2"/>
      <c r="B147" s="5">
        <v>27</v>
      </c>
      <c r="C147" s="6"/>
      <c r="D147" s="6"/>
      <c r="E147" s="6">
        <v>62</v>
      </c>
      <c r="F147" s="6">
        <v>77</v>
      </c>
      <c r="G147" s="6">
        <v>40</v>
      </c>
      <c r="H147" s="6">
        <v>97</v>
      </c>
      <c r="I147" s="6">
        <v>296</v>
      </c>
      <c r="J147" s="6">
        <v>317</v>
      </c>
      <c r="K147" s="6"/>
      <c r="L147" s="6"/>
      <c r="M147" s="6"/>
      <c r="N147" s="7">
        <v>33</v>
      </c>
    </row>
    <row r="148" spans="1:14" ht="15.75">
      <c r="A148" s="2"/>
      <c r="B148" s="5">
        <v>28</v>
      </c>
      <c r="C148" s="6"/>
      <c r="D148" s="6"/>
      <c r="E148" s="6">
        <v>59</v>
      </c>
      <c r="F148" s="6">
        <v>68</v>
      </c>
      <c r="G148" s="6">
        <v>38</v>
      </c>
      <c r="H148" s="6">
        <v>117</v>
      </c>
      <c r="I148" s="6">
        <v>294</v>
      </c>
      <c r="J148" s="6">
        <v>343</v>
      </c>
      <c r="K148" s="6"/>
      <c r="L148" s="6"/>
      <c r="M148" s="6"/>
      <c r="N148" s="7">
        <v>28</v>
      </c>
    </row>
    <row r="149" spans="1:14" ht="15.75">
      <c r="A149" s="2"/>
      <c r="B149" s="5">
        <v>29</v>
      </c>
      <c r="C149" s="6"/>
      <c r="D149" s="6"/>
      <c r="E149" s="6">
        <v>59</v>
      </c>
      <c r="F149" s="6">
        <v>65</v>
      </c>
      <c r="G149" s="6">
        <v>36</v>
      </c>
      <c r="H149" s="6">
        <v>145</v>
      </c>
      <c r="I149" s="6">
        <v>291</v>
      </c>
      <c r="J149" s="6">
        <v>357</v>
      </c>
      <c r="K149" s="6"/>
      <c r="L149" s="6"/>
      <c r="M149" s="6"/>
      <c r="N149" s="7">
        <v>36</v>
      </c>
    </row>
    <row r="150" spans="1:14" ht="15.75">
      <c r="A150" s="2"/>
      <c r="B150" s="5">
        <v>30</v>
      </c>
      <c r="C150" s="6"/>
      <c r="D150" s="6"/>
      <c r="E150" s="6">
        <v>59</v>
      </c>
      <c r="F150" s="6">
        <v>64</v>
      </c>
      <c r="G150" s="6">
        <v>35</v>
      </c>
      <c r="H150" s="6">
        <v>137</v>
      </c>
      <c r="I150" s="6">
        <v>292</v>
      </c>
      <c r="J150" s="6">
        <v>239</v>
      </c>
      <c r="K150" s="6"/>
      <c r="L150" s="6"/>
      <c r="M150" s="6"/>
      <c r="N150" s="7">
        <v>19</v>
      </c>
    </row>
    <row r="151" spans="1:14" ht="15.75">
      <c r="A151" s="2"/>
      <c r="B151" s="5">
        <v>31</v>
      </c>
      <c r="C151" s="7"/>
      <c r="D151" s="7"/>
      <c r="E151" s="7">
        <v>60</v>
      </c>
      <c r="F151" s="30"/>
      <c r="G151" s="7">
        <v>33</v>
      </c>
      <c r="H151" s="8"/>
      <c r="I151" s="6">
        <v>295</v>
      </c>
      <c r="J151" s="7">
        <v>143</v>
      </c>
      <c r="K151" s="17"/>
      <c r="L151" s="29"/>
      <c r="M151" s="17"/>
      <c r="N151" s="31">
        <v>30</v>
      </c>
    </row>
    <row r="152" spans="1:14" ht="15.75">
      <c r="A152" s="2" t="s">
        <v>18</v>
      </c>
      <c r="B152" s="2"/>
      <c r="C152" s="9">
        <f t="shared" ref="C152:N152" si="6">SUM(C121:C151)</f>
        <v>775.09999999999991</v>
      </c>
      <c r="D152" s="9">
        <f t="shared" si="6"/>
        <v>25.800000000000004</v>
      </c>
      <c r="E152" s="9">
        <f t="shared" si="6"/>
        <v>1116</v>
      </c>
      <c r="F152" s="9">
        <f t="shared" si="6"/>
        <v>1874</v>
      </c>
      <c r="G152" s="9">
        <f t="shared" si="6"/>
        <v>1552</v>
      </c>
      <c r="H152" s="9">
        <f t="shared" si="6"/>
        <v>2846</v>
      </c>
      <c r="I152" s="9">
        <f t="shared" si="6"/>
        <v>7659.9</v>
      </c>
      <c r="J152" s="9">
        <f t="shared" si="6"/>
        <v>9926</v>
      </c>
      <c r="K152" s="9">
        <f t="shared" si="6"/>
        <v>843</v>
      </c>
      <c r="L152" s="9">
        <f t="shared" si="6"/>
        <v>0</v>
      </c>
      <c r="M152" s="9">
        <f t="shared" si="6"/>
        <v>0</v>
      </c>
      <c r="N152" s="9">
        <f t="shared" si="6"/>
        <v>713</v>
      </c>
    </row>
    <row r="153" spans="1:14" ht="15.75">
      <c r="A153" s="2" t="s">
        <v>19</v>
      </c>
      <c r="B153" s="2"/>
      <c r="C153" s="10">
        <f t="shared" ref="C153:N153" si="7">C152*1.9835</f>
        <v>1537.4108499999998</v>
      </c>
      <c r="D153" s="10">
        <f t="shared" si="7"/>
        <v>51.174300000000009</v>
      </c>
      <c r="E153" s="10">
        <f t="shared" si="7"/>
        <v>2213.5860000000002</v>
      </c>
      <c r="F153" s="10">
        <f t="shared" si="7"/>
        <v>3717.0790000000002</v>
      </c>
      <c r="G153" s="10">
        <f t="shared" si="7"/>
        <v>3078.3920000000003</v>
      </c>
      <c r="H153" s="10">
        <f t="shared" si="7"/>
        <v>5645.0410000000002</v>
      </c>
      <c r="I153" s="10">
        <f t="shared" si="7"/>
        <v>15193.41165</v>
      </c>
      <c r="J153" s="10">
        <f t="shared" si="7"/>
        <v>19688.221000000001</v>
      </c>
      <c r="K153" s="10">
        <f t="shared" si="7"/>
        <v>1672.0905</v>
      </c>
      <c r="L153" s="10">
        <f t="shared" si="7"/>
        <v>0</v>
      </c>
      <c r="M153" s="10">
        <f t="shared" si="7"/>
        <v>0</v>
      </c>
      <c r="N153" s="10">
        <f t="shared" si="7"/>
        <v>1414.2355</v>
      </c>
    </row>
    <row r="154" spans="1:14" ht="15.75">
      <c r="A154" s="2"/>
      <c r="B154" s="2"/>
      <c r="C154" s="2"/>
      <c r="E154" s="9"/>
      <c r="F154" s="9"/>
      <c r="G154" s="9"/>
      <c r="H154" s="9"/>
      <c r="I154" s="9"/>
      <c r="J154" s="9"/>
      <c r="K154" s="9" t="s">
        <v>20</v>
      </c>
      <c r="L154" s="9"/>
      <c r="M154" s="11">
        <v>237</v>
      </c>
      <c r="N154" s="9" t="s">
        <v>21</v>
      </c>
    </row>
    <row r="155" spans="1:14" ht="16.5" thickBot="1">
      <c r="A155" s="12">
        <f>A121</f>
        <v>2014</v>
      </c>
      <c r="B155" s="12" t="s">
        <v>22</v>
      </c>
      <c r="C155" s="12"/>
      <c r="D155" s="23"/>
      <c r="E155" s="12"/>
      <c r="F155" s="13">
        <f>SUM(C152:N152)</f>
        <v>27330.799999999999</v>
      </c>
      <c r="G155" s="14" t="s">
        <v>18</v>
      </c>
      <c r="H155" s="14"/>
      <c r="I155" s="13">
        <f>F155*1.9835</f>
        <v>54210.641799999998</v>
      </c>
      <c r="J155" s="14" t="s">
        <v>23</v>
      </c>
      <c r="K155" s="12" t="s">
        <v>24</v>
      </c>
      <c r="L155" s="12"/>
      <c r="M155" s="15">
        <v>191</v>
      </c>
      <c r="N155" s="12" t="s">
        <v>21</v>
      </c>
    </row>
    <row r="157" spans="1:14" ht="15.75">
      <c r="A157" s="1" t="s">
        <v>0</v>
      </c>
      <c r="B157" s="2"/>
      <c r="C157" s="2"/>
      <c r="D157" s="2"/>
      <c r="E157" s="16"/>
      <c r="F157" s="1"/>
      <c r="G157" s="1"/>
      <c r="H157" s="1"/>
      <c r="I157" s="16"/>
      <c r="J157" s="1"/>
      <c r="K157" s="2"/>
      <c r="L157" s="2"/>
      <c r="M157" s="2"/>
      <c r="N157" s="2"/>
    </row>
    <row r="158" spans="1:14">
      <c r="A158" t="s">
        <v>25</v>
      </c>
      <c r="G158" t="s">
        <v>2</v>
      </c>
      <c r="I158" t="s">
        <v>46</v>
      </c>
      <c r="K158" s="24"/>
      <c r="L158" t="s">
        <v>48</v>
      </c>
      <c r="M158" t="s">
        <v>48</v>
      </c>
      <c r="N158" t="s">
        <v>48</v>
      </c>
    </row>
    <row r="159" spans="1:14" ht="16.5" thickBot="1">
      <c r="A159" s="3" t="s">
        <v>5</v>
      </c>
      <c r="B159" s="3" t="s">
        <v>6</v>
      </c>
      <c r="C159" s="4" t="s">
        <v>44</v>
      </c>
      <c r="D159" s="4" t="s">
        <v>43</v>
      </c>
      <c r="E159" s="4" t="s">
        <v>7</v>
      </c>
      <c r="F159" s="4" t="s">
        <v>8</v>
      </c>
      <c r="G159" s="4" t="s">
        <v>9</v>
      </c>
      <c r="H159" s="4" t="s">
        <v>10</v>
      </c>
      <c r="I159" s="4" t="s">
        <v>11</v>
      </c>
      <c r="J159" s="4" t="s">
        <v>12</v>
      </c>
      <c r="K159" s="4" t="s">
        <v>13</v>
      </c>
      <c r="L159" s="4" t="s">
        <v>14</v>
      </c>
      <c r="M159" s="4" t="s">
        <v>15</v>
      </c>
      <c r="N159" s="4" t="s">
        <v>16</v>
      </c>
    </row>
    <row r="160" spans="1:14" ht="16.5" thickTop="1">
      <c r="A160" s="1">
        <v>2015</v>
      </c>
      <c r="B160" s="5">
        <v>1</v>
      </c>
      <c r="C160" s="6">
        <v>21</v>
      </c>
      <c r="D160" s="6">
        <v>41</v>
      </c>
      <c r="E160" s="6">
        <v>44</v>
      </c>
      <c r="F160" s="6">
        <v>57</v>
      </c>
      <c r="G160" s="6">
        <v>0</v>
      </c>
      <c r="H160" s="6">
        <v>0</v>
      </c>
      <c r="I160" s="6">
        <v>186</v>
      </c>
      <c r="J160" s="6">
        <v>245</v>
      </c>
      <c r="K160" s="6">
        <v>162</v>
      </c>
      <c r="L160" s="6">
        <v>37</v>
      </c>
      <c r="M160" s="6">
        <v>52</v>
      </c>
      <c r="N160" s="7">
        <v>57</v>
      </c>
    </row>
    <row r="161" spans="1:14" ht="15.75">
      <c r="A161" s="2"/>
      <c r="B161" s="5">
        <v>2</v>
      </c>
      <c r="C161" s="6">
        <v>25</v>
      </c>
      <c r="D161" s="6">
        <v>39</v>
      </c>
      <c r="E161" s="6">
        <v>52</v>
      </c>
      <c r="F161" s="6">
        <v>65</v>
      </c>
      <c r="G161" s="6">
        <v>0</v>
      </c>
      <c r="H161" s="6">
        <v>0</v>
      </c>
      <c r="I161" s="6">
        <v>187</v>
      </c>
      <c r="J161" s="6">
        <v>243</v>
      </c>
      <c r="K161" s="6">
        <v>162</v>
      </c>
      <c r="L161" s="6">
        <v>36</v>
      </c>
      <c r="M161" s="6">
        <v>51</v>
      </c>
      <c r="N161" s="7">
        <v>56</v>
      </c>
    </row>
    <row r="162" spans="1:14" ht="15.75">
      <c r="A162" s="2"/>
      <c r="B162" s="5">
        <v>3</v>
      </c>
      <c r="C162" s="6">
        <v>26</v>
      </c>
      <c r="D162" s="6">
        <v>43</v>
      </c>
      <c r="E162" s="6">
        <v>52</v>
      </c>
      <c r="F162" s="6">
        <v>61</v>
      </c>
      <c r="G162" s="6">
        <v>0</v>
      </c>
      <c r="H162" s="6">
        <v>0.02</v>
      </c>
      <c r="I162" s="6">
        <v>196</v>
      </c>
      <c r="J162" s="6">
        <v>242</v>
      </c>
      <c r="K162" s="6">
        <v>163</v>
      </c>
      <c r="L162" s="6">
        <v>35</v>
      </c>
      <c r="M162" s="6">
        <v>48</v>
      </c>
      <c r="N162" s="7">
        <v>53</v>
      </c>
    </row>
    <row r="163" spans="1:14" ht="15.75">
      <c r="A163" s="2"/>
      <c r="B163" s="5">
        <v>4</v>
      </c>
      <c r="C163" s="6">
        <v>23</v>
      </c>
      <c r="D163" s="6">
        <v>46</v>
      </c>
      <c r="E163" s="6">
        <v>52</v>
      </c>
      <c r="F163" s="6">
        <v>60</v>
      </c>
      <c r="G163" s="6">
        <v>0</v>
      </c>
      <c r="H163" s="6">
        <v>1.2</v>
      </c>
      <c r="I163" s="6">
        <v>199</v>
      </c>
      <c r="J163" s="6">
        <v>243</v>
      </c>
      <c r="K163" s="6">
        <v>159</v>
      </c>
      <c r="L163" s="6">
        <v>37</v>
      </c>
      <c r="M163" s="6">
        <v>47</v>
      </c>
      <c r="N163" s="7">
        <v>56</v>
      </c>
    </row>
    <row r="164" spans="1:14" ht="15.75">
      <c r="A164" s="2"/>
      <c r="B164" s="5">
        <v>5</v>
      </c>
      <c r="C164" s="6">
        <v>26</v>
      </c>
      <c r="D164" s="6">
        <v>50</v>
      </c>
      <c r="E164" s="6">
        <v>59</v>
      </c>
      <c r="F164" s="6">
        <v>59</v>
      </c>
      <c r="G164" s="6">
        <v>0</v>
      </c>
      <c r="H164" s="6">
        <v>4.9000000000000004</v>
      </c>
      <c r="I164" s="6">
        <v>198</v>
      </c>
      <c r="J164" s="6">
        <v>257</v>
      </c>
      <c r="K164" s="6">
        <v>170</v>
      </c>
      <c r="L164" s="6">
        <v>38</v>
      </c>
      <c r="M164" s="6">
        <v>49</v>
      </c>
      <c r="N164" s="7">
        <v>57</v>
      </c>
    </row>
    <row r="165" spans="1:14" ht="15.75">
      <c r="A165" s="2"/>
      <c r="B165" s="5">
        <v>6</v>
      </c>
      <c r="C165" s="6">
        <v>25</v>
      </c>
      <c r="D165" s="6">
        <v>58</v>
      </c>
      <c r="E165" s="6">
        <v>67</v>
      </c>
      <c r="F165" s="6">
        <v>59</v>
      </c>
      <c r="G165" s="6">
        <v>9.6999999999999993</v>
      </c>
      <c r="H165" s="6">
        <v>10</v>
      </c>
      <c r="I165" s="6">
        <v>197</v>
      </c>
      <c r="J165" s="6">
        <v>213</v>
      </c>
      <c r="K165" s="6">
        <v>159</v>
      </c>
      <c r="L165" s="6">
        <v>38</v>
      </c>
      <c r="M165" s="6">
        <v>48</v>
      </c>
      <c r="N165" s="7">
        <v>57</v>
      </c>
    </row>
    <row r="166" spans="1:14" ht="15.75">
      <c r="A166" s="2"/>
      <c r="B166" s="5">
        <v>7</v>
      </c>
      <c r="C166" s="6">
        <v>26</v>
      </c>
      <c r="D166" s="6">
        <v>73</v>
      </c>
      <c r="E166" s="6">
        <v>66</v>
      </c>
      <c r="F166" s="6">
        <v>60</v>
      </c>
      <c r="G166" s="6">
        <v>17</v>
      </c>
      <c r="H166" s="6">
        <v>1.1000000000000001</v>
      </c>
      <c r="I166" s="6">
        <v>189</v>
      </c>
      <c r="J166" s="6">
        <v>152</v>
      </c>
      <c r="K166" s="6">
        <v>177</v>
      </c>
      <c r="L166" s="6">
        <v>38</v>
      </c>
      <c r="M166" s="6">
        <v>46</v>
      </c>
      <c r="N166" s="7">
        <v>56</v>
      </c>
    </row>
    <row r="167" spans="1:14" ht="15.75">
      <c r="A167" s="2"/>
      <c r="B167" s="5">
        <v>8</v>
      </c>
      <c r="C167" s="6">
        <v>26</v>
      </c>
      <c r="D167" s="6">
        <v>106</v>
      </c>
      <c r="E167" s="6">
        <v>65</v>
      </c>
      <c r="F167" s="6">
        <v>58</v>
      </c>
      <c r="G167" s="6">
        <v>0.34</v>
      </c>
      <c r="H167" s="6">
        <v>0.06</v>
      </c>
      <c r="I167" s="6">
        <v>180</v>
      </c>
      <c r="J167" s="6">
        <v>133</v>
      </c>
      <c r="K167" s="6">
        <v>187</v>
      </c>
      <c r="L167" s="6">
        <v>36</v>
      </c>
      <c r="M167" s="6">
        <v>46</v>
      </c>
      <c r="N167" s="7">
        <v>55</v>
      </c>
    </row>
    <row r="168" spans="1:14" ht="15.75">
      <c r="A168" s="2"/>
      <c r="B168" s="5">
        <v>9</v>
      </c>
      <c r="C168" s="6">
        <v>28</v>
      </c>
      <c r="D168" s="6">
        <v>79</v>
      </c>
      <c r="E168" s="6">
        <v>63</v>
      </c>
      <c r="F168" s="6">
        <v>59</v>
      </c>
      <c r="G168" s="6">
        <v>0.01</v>
      </c>
      <c r="H168" s="6">
        <v>0</v>
      </c>
      <c r="I168" s="6">
        <v>184</v>
      </c>
      <c r="J168" s="6">
        <v>130</v>
      </c>
      <c r="K168" s="6">
        <v>189</v>
      </c>
      <c r="L168" s="6">
        <v>35</v>
      </c>
      <c r="M168" s="6">
        <v>46</v>
      </c>
      <c r="N168" s="7">
        <v>56</v>
      </c>
    </row>
    <row r="169" spans="1:14" ht="15.75">
      <c r="A169" s="2"/>
      <c r="B169" s="5">
        <v>10</v>
      </c>
      <c r="C169" s="6">
        <v>29</v>
      </c>
      <c r="D169" s="6">
        <v>69</v>
      </c>
      <c r="E169" s="6">
        <v>62</v>
      </c>
      <c r="F169" s="6">
        <v>58</v>
      </c>
      <c r="G169" s="6">
        <v>0.25</v>
      </c>
      <c r="H169" s="6">
        <v>0.04</v>
      </c>
      <c r="I169" s="6">
        <v>204</v>
      </c>
      <c r="J169" s="6">
        <v>137</v>
      </c>
      <c r="K169" s="6">
        <v>191</v>
      </c>
      <c r="L169" s="6">
        <v>34</v>
      </c>
      <c r="M169" s="6">
        <v>47</v>
      </c>
      <c r="N169" s="7">
        <v>57</v>
      </c>
    </row>
    <row r="170" spans="1:14" ht="15.75">
      <c r="A170" s="2"/>
      <c r="B170" s="5">
        <v>11</v>
      </c>
      <c r="C170" s="6">
        <v>32</v>
      </c>
      <c r="D170" s="6">
        <v>66</v>
      </c>
      <c r="E170" s="6">
        <v>61</v>
      </c>
      <c r="F170" s="6">
        <v>59</v>
      </c>
      <c r="G170" s="6">
        <v>0.04</v>
      </c>
      <c r="H170" s="6">
        <v>14</v>
      </c>
      <c r="I170" s="6">
        <v>221</v>
      </c>
      <c r="J170" s="6">
        <v>131</v>
      </c>
      <c r="K170" s="6">
        <v>192</v>
      </c>
      <c r="L170" s="6">
        <v>35</v>
      </c>
      <c r="M170" s="6">
        <v>48</v>
      </c>
      <c r="N170" s="7">
        <v>56</v>
      </c>
    </row>
    <row r="171" spans="1:14" ht="15.75">
      <c r="A171" s="2"/>
      <c r="B171" s="5">
        <v>12</v>
      </c>
      <c r="C171" s="6">
        <v>29</v>
      </c>
      <c r="D171" s="6">
        <v>62</v>
      </c>
      <c r="E171" s="6">
        <v>60</v>
      </c>
      <c r="F171" s="6">
        <v>58</v>
      </c>
      <c r="G171" s="6">
        <v>0</v>
      </c>
      <c r="H171" s="6">
        <v>0.15</v>
      </c>
      <c r="I171" s="6">
        <v>234</v>
      </c>
      <c r="J171" s="6">
        <v>120</v>
      </c>
      <c r="K171" s="6">
        <v>144</v>
      </c>
      <c r="L171" s="6">
        <v>34</v>
      </c>
      <c r="M171" s="6">
        <v>46</v>
      </c>
      <c r="N171" s="7">
        <v>10</v>
      </c>
    </row>
    <row r="172" spans="1:14" ht="15.75">
      <c r="A172" s="2"/>
      <c r="B172" s="5">
        <v>13</v>
      </c>
      <c r="C172" s="6">
        <v>31</v>
      </c>
      <c r="D172" s="6">
        <v>58</v>
      </c>
      <c r="E172" s="6">
        <v>59</v>
      </c>
      <c r="F172" s="6">
        <v>63</v>
      </c>
      <c r="G172" s="6">
        <v>0</v>
      </c>
      <c r="H172" s="6">
        <v>1.7</v>
      </c>
      <c r="I172" s="6">
        <v>230</v>
      </c>
      <c r="J172" s="6">
        <v>121</v>
      </c>
      <c r="K172" s="6">
        <v>132</v>
      </c>
      <c r="L172" s="6">
        <v>31</v>
      </c>
      <c r="M172" s="6">
        <v>46</v>
      </c>
      <c r="N172" s="7">
        <v>3.7</v>
      </c>
    </row>
    <row r="173" spans="1:14" ht="15.75">
      <c r="A173" s="2"/>
      <c r="B173" s="5">
        <v>14</v>
      </c>
      <c r="C173" s="6">
        <v>36</v>
      </c>
      <c r="D173" s="6">
        <v>53</v>
      </c>
      <c r="E173" s="6">
        <v>58</v>
      </c>
      <c r="F173" s="6">
        <v>58</v>
      </c>
      <c r="G173" s="6">
        <v>0.45</v>
      </c>
      <c r="H173" s="6">
        <v>55</v>
      </c>
      <c r="I173" s="6">
        <v>225</v>
      </c>
      <c r="J173" s="6">
        <v>125</v>
      </c>
      <c r="K173" s="6">
        <v>105</v>
      </c>
      <c r="L173" s="6">
        <v>33</v>
      </c>
      <c r="M173" s="6">
        <v>46</v>
      </c>
      <c r="N173" s="7">
        <v>6.1</v>
      </c>
    </row>
    <row r="174" spans="1:14" ht="15.75">
      <c r="A174" s="2"/>
      <c r="B174" s="5">
        <v>15</v>
      </c>
      <c r="C174" s="6">
        <v>35</v>
      </c>
      <c r="D174" s="6">
        <v>50</v>
      </c>
      <c r="E174" s="6">
        <v>57</v>
      </c>
      <c r="F174" s="6">
        <v>55</v>
      </c>
      <c r="G174" s="6">
        <v>0.74</v>
      </c>
      <c r="H174" s="6">
        <v>56</v>
      </c>
      <c r="I174" s="6">
        <v>226</v>
      </c>
      <c r="J174" s="6">
        <v>107</v>
      </c>
      <c r="K174" s="6">
        <v>84</v>
      </c>
      <c r="L174" s="6">
        <v>34</v>
      </c>
      <c r="M174" s="6">
        <v>47</v>
      </c>
      <c r="N174" s="7">
        <v>2.5</v>
      </c>
    </row>
    <row r="175" spans="1:14" ht="15.75">
      <c r="A175" s="2"/>
      <c r="B175" s="5">
        <v>16</v>
      </c>
      <c r="C175" s="6">
        <v>39</v>
      </c>
      <c r="D175" s="6">
        <v>46</v>
      </c>
      <c r="E175" s="6">
        <v>57</v>
      </c>
      <c r="F175" s="6">
        <v>55</v>
      </c>
      <c r="G175" s="6">
        <v>0.16</v>
      </c>
      <c r="H175" s="6">
        <v>28</v>
      </c>
      <c r="I175" s="6">
        <v>184</v>
      </c>
      <c r="J175" s="6">
        <v>99</v>
      </c>
      <c r="K175" s="6">
        <v>94</v>
      </c>
      <c r="L175" s="6">
        <v>34</v>
      </c>
      <c r="M175" s="6">
        <v>50</v>
      </c>
      <c r="N175" s="7">
        <v>0.39</v>
      </c>
    </row>
    <row r="176" spans="1:14" ht="15.75">
      <c r="A176" s="2"/>
      <c r="B176" s="5">
        <v>17</v>
      </c>
      <c r="C176" s="6">
        <v>41</v>
      </c>
      <c r="D176" s="6">
        <v>44</v>
      </c>
      <c r="E176" s="6">
        <v>55</v>
      </c>
      <c r="F176" s="6">
        <v>59</v>
      </c>
      <c r="G176" s="6">
        <v>0.11</v>
      </c>
      <c r="H176" s="6">
        <v>26</v>
      </c>
      <c r="I176" s="6">
        <v>143</v>
      </c>
      <c r="J176" s="6">
        <v>155</v>
      </c>
      <c r="K176" s="6">
        <v>102</v>
      </c>
      <c r="L176" s="6">
        <v>34</v>
      </c>
      <c r="M176" s="6">
        <v>63</v>
      </c>
      <c r="N176" s="7">
        <v>0.14000000000000001</v>
      </c>
    </row>
    <row r="177" spans="1:14" ht="15.75">
      <c r="A177" s="2"/>
      <c r="B177" s="5">
        <v>18</v>
      </c>
      <c r="C177" s="6">
        <v>46</v>
      </c>
      <c r="D177" s="6">
        <v>45</v>
      </c>
      <c r="E177" s="6">
        <v>53</v>
      </c>
      <c r="F177" s="6">
        <v>73</v>
      </c>
      <c r="G177" s="6">
        <v>0</v>
      </c>
      <c r="H177" s="6">
        <v>30</v>
      </c>
      <c r="I177" s="6">
        <v>141</v>
      </c>
      <c r="J177" s="6">
        <v>200</v>
      </c>
      <c r="K177" s="6">
        <v>56</v>
      </c>
      <c r="L177" s="6">
        <v>35</v>
      </c>
      <c r="M177" s="6">
        <v>66</v>
      </c>
      <c r="N177" s="7">
        <v>0</v>
      </c>
    </row>
    <row r="178" spans="1:14" ht="15.75">
      <c r="A178" s="2"/>
      <c r="B178" s="5">
        <v>19</v>
      </c>
      <c r="C178" s="6">
        <v>50</v>
      </c>
      <c r="D178" s="6">
        <v>46</v>
      </c>
      <c r="E178" s="6">
        <v>55</v>
      </c>
      <c r="F178" s="6">
        <v>77</v>
      </c>
      <c r="G178" s="6">
        <v>0</v>
      </c>
      <c r="H178" s="6">
        <v>54</v>
      </c>
      <c r="I178" s="6">
        <v>137</v>
      </c>
      <c r="J178" s="6">
        <v>189</v>
      </c>
      <c r="K178" s="6">
        <v>47</v>
      </c>
      <c r="L178" s="6">
        <v>36</v>
      </c>
      <c r="M178" s="6">
        <v>65</v>
      </c>
      <c r="N178" s="7">
        <v>0</v>
      </c>
    </row>
    <row r="179" spans="1:14" ht="15.75">
      <c r="A179" s="2"/>
      <c r="B179" s="5">
        <v>20</v>
      </c>
      <c r="C179" s="6">
        <v>56</v>
      </c>
      <c r="D179" s="6">
        <v>49</v>
      </c>
      <c r="E179" s="6">
        <v>57</v>
      </c>
      <c r="F179" s="6">
        <v>69</v>
      </c>
      <c r="G179" s="6">
        <v>0</v>
      </c>
      <c r="H179" s="6">
        <v>58</v>
      </c>
      <c r="I179" s="6">
        <v>129</v>
      </c>
      <c r="J179" s="6">
        <v>183</v>
      </c>
      <c r="K179" s="6">
        <v>46</v>
      </c>
      <c r="L179" s="6">
        <v>36</v>
      </c>
      <c r="M179" s="6">
        <v>62</v>
      </c>
      <c r="N179" s="7">
        <v>0</v>
      </c>
    </row>
    <row r="180" spans="1:14" ht="15.75">
      <c r="A180" s="2"/>
      <c r="B180" s="5">
        <v>21</v>
      </c>
      <c r="C180" s="6">
        <v>57</v>
      </c>
      <c r="D180" s="6">
        <v>52</v>
      </c>
      <c r="E180" s="6">
        <v>57</v>
      </c>
      <c r="F180" s="6">
        <v>69</v>
      </c>
      <c r="G180" s="6">
        <v>0</v>
      </c>
      <c r="H180" s="6">
        <v>57</v>
      </c>
      <c r="I180" s="6">
        <v>144</v>
      </c>
      <c r="J180" s="6">
        <v>194</v>
      </c>
      <c r="K180" s="6">
        <v>45</v>
      </c>
      <c r="L180" s="6">
        <v>36</v>
      </c>
      <c r="M180" s="6">
        <v>56</v>
      </c>
      <c r="N180" s="7">
        <v>0</v>
      </c>
    </row>
    <row r="181" spans="1:14" ht="15.75">
      <c r="A181" s="2"/>
      <c r="B181" s="5">
        <v>22</v>
      </c>
      <c r="C181" s="6">
        <v>61</v>
      </c>
      <c r="D181" s="6">
        <v>46</v>
      </c>
      <c r="E181" s="6">
        <v>57</v>
      </c>
      <c r="F181" s="6">
        <v>63</v>
      </c>
      <c r="G181" s="6">
        <v>0</v>
      </c>
      <c r="H181" s="6">
        <v>56</v>
      </c>
      <c r="I181" s="6">
        <v>161</v>
      </c>
      <c r="J181" s="6">
        <v>202</v>
      </c>
      <c r="K181" s="6">
        <v>44</v>
      </c>
      <c r="L181" s="6">
        <v>38</v>
      </c>
      <c r="M181" s="6">
        <v>53</v>
      </c>
      <c r="N181" s="7">
        <v>0</v>
      </c>
    </row>
    <row r="182" spans="1:14" ht="15.75">
      <c r="A182" s="2"/>
      <c r="B182" s="5">
        <v>23</v>
      </c>
      <c r="C182" s="6">
        <v>56</v>
      </c>
      <c r="D182" s="6">
        <v>40</v>
      </c>
      <c r="E182" s="6">
        <v>56</v>
      </c>
      <c r="F182" s="6">
        <v>60</v>
      </c>
      <c r="G182" s="6">
        <v>0</v>
      </c>
      <c r="H182" s="6">
        <v>54</v>
      </c>
      <c r="I182" s="6">
        <v>169</v>
      </c>
      <c r="J182" s="6">
        <v>201</v>
      </c>
      <c r="K182" s="6">
        <v>43</v>
      </c>
      <c r="L182" s="6">
        <v>51</v>
      </c>
      <c r="M182" s="6">
        <v>53</v>
      </c>
      <c r="N182" s="7">
        <v>0</v>
      </c>
    </row>
    <row r="183" spans="1:14" ht="15.75">
      <c r="A183" s="2"/>
      <c r="B183" s="5">
        <v>24</v>
      </c>
      <c r="C183" s="6">
        <v>60</v>
      </c>
      <c r="D183" s="6">
        <v>40</v>
      </c>
      <c r="E183" s="6">
        <v>59</v>
      </c>
      <c r="F183" s="6">
        <v>53</v>
      </c>
      <c r="G183" s="6">
        <v>0</v>
      </c>
      <c r="H183" s="6">
        <v>80</v>
      </c>
      <c r="I183" s="6">
        <v>171</v>
      </c>
      <c r="J183" s="6">
        <v>199</v>
      </c>
      <c r="K183" s="6">
        <v>45</v>
      </c>
      <c r="L183" s="6">
        <v>50</v>
      </c>
      <c r="M183" s="6">
        <v>54</v>
      </c>
      <c r="N183" s="7">
        <v>0</v>
      </c>
    </row>
    <row r="184" spans="1:14" ht="15.75">
      <c r="A184" s="2"/>
      <c r="B184" s="5">
        <v>25</v>
      </c>
      <c r="C184" s="6">
        <v>69</v>
      </c>
      <c r="D184" s="6">
        <v>49</v>
      </c>
      <c r="E184" s="6">
        <v>63</v>
      </c>
      <c r="F184" s="6">
        <v>6.9</v>
      </c>
      <c r="G184" s="6">
        <v>0</v>
      </c>
      <c r="H184" s="6">
        <v>103</v>
      </c>
      <c r="I184" s="6">
        <v>188</v>
      </c>
      <c r="J184" s="6">
        <v>204</v>
      </c>
      <c r="K184" s="6">
        <v>43</v>
      </c>
      <c r="L184" s="6">
        <v>44</v>
      </c>
      <c r="M184" s="6">
        <v>55</v>
      </c>
      <c r="N184" s="7">
        <v>0</v>
      </c>
    </row>
    <row r="185" spans="1:14" ht="15.75">
      <c r="A185" s="2"/>
      <c r="B185" s="5">
        <v>26</v>
      </c>
      <c r="C185" s="6">
        <v>85</v>
      </c>
      <c r="D185" s="6">
        <v>43</v>
      </c>
      <c r="E185" s="6">
        <v>59</v>
      </c>
      <c r="F185" s="6">
        <v>2.5</v>
      </c>
      <c r="G185" s="6">
        <v>0</v>
      </c>
      <c r="H185" s="6">
        <v>123</v>
      </c>
      <c r="I185" s="6">
        <v>204</v>
      </c>
      <c r="J185" s="6">
        <v>208</v>
      </c>
      <c r="K185" s="6">
        <v>46</v>
      </c>
      <c r="L185" s="6">
        <v>42</v>
      </c>
      <c r="M185" s="6">
        <v>55</v>
      </c>
      <c r="N185" s="7">
        <v>0</v>
      </c>
    </row>
    <row r="186" spans="1:14" ht="15.75">
      <c r="A186" s="2"/>
      <c r="B186" s="5">
        <v>27</v>
      </c>
      <c r="C186" s="6">
        <v>94</v>
      </c>
      <c r="D186" s="6">
        <v>38</v>
      </c>
      <c r="E186" s="6">
        <v>59</v>
      </c>
      <c r="F186" s="6">
        <v>1.7</v>
      </c>
      <c r="G186" s="6">
        <v>0</v>
      </c>
      <c r="H186" s="6">
        <v>140</v>
      </c>
      <c r="I186" s="6">
        <v>237</v>
      </c>
      <c r="J186" s="6">
        <v>209</v>
      </c>
      <c r="K186" s="6">
        <v>43</v>
      </c>
      <c r="L186" s="6">
        <v>41</v>
      </c>
      <c r="M186" s="6">
        <v>54</v>
      </c>
      <c r="N186" s="7">
        <v>0</v>
      </c>
    </row>
    <row r="187" spans="1:14" ht="15.75">
      <c r="A187" s="2"/>
      <c r="B187" s="5">
        <v>28</v>
      </c>
      <c r="C187" s="6">
        <v>88</v>
      </c>
      <c r="D187" s="6">
        <v>38</v>
      </c>
      <c r="E187" s="6">
        <v>58</v>
      </c>
      <c r="F187" s="6">
        <v>0.9</v>
      </c>
      <c r="G187" s="6">
        <v>0</v>
      </c>
      <c r="H187" s="6">
        <v>157</v>
      </c>
      <c r="I187" s="6">
        <v>250</v>
      </c>
      <c r="J187" s="6">
        <v>187</v>
      </c>
      <c r="K187" s="6">
        <v>41</v>
      </c>
      <c r="L187" s="6">
        <v>43</v>
      </c>
      <c r="M187" s="6">
        <v>52</v>
      </c>
      <c r="N187" s="7">
        <v>0</v>
      </c>
    </row>
    <row r="188" spans="1:14" ht="15.75">
      <c r="A188" s="2"/>
      <c r="B188" s="5">
        <v>29</v>
      </c>
      <c r="C188" s="6">
        <v>79</v>
      </c>
      <c r="D188" s="6"/>
      <c r="E188" s="6">
        <v>60</v>
      </c>
      <c r="F188" s="6">
        <v>0.39</v>
      </c>
      <c r="G188" s="6">
        <v>0.1</v>
      </c>
      <c r="H188" s="6">
        <v>166</v>
      </c>
      <c r="I188" s="6">
        <v>233</v>
      </c>
      <c r="J188" s="6">
        <v>165</v>
      </c>
      <c r="K188" s="6">
        <v>39</v>
      </c>
      <c r="L188" s="6">
        <v>42</v>
      </c>
      <c r="M188" s="6">
        <v>54</v>
      </c>
      <c r="N188" s="7">
        <v>0</v>
      </c>
    </row>
    <row r="189" spans="1:14" ht="15.75">
      <c r="A189" s="2"/>
      <c r="B189" s="5">
        <v>30</v>
      </c>
      <c r="C189" s="6">
        <v>66</v>
      </c>
      <c r="D189" s="6"/>
      <c r="E189" s="6">
        <v>57</v>
      </c>
      <c r="F189" s="6">
        <v>0.04</v>
      </c>
      <c r="G189" s="6">
        <v>1.5</v>
      </c>
      <c r="H189" s="6">
        <v>184</v>
      </c>
      <c r="I189" s="6">
        <v>217</v>
      </c>
      <c r="J189" s="6">
        <v>162</v>
      </c>
      <c r="K189" s="6">
        <v>37</v>
      </c>
      <c r="L189" s="6">
        <v>42</v>
      </c>
      <c r="M189" s="6">
        <v>56</v>
      </c>
      <c r="N189" s="7">
        <v>0</v>
      </c>
    </row>
    <row r="190" spans="1:14" ht="15.75">
      <c r="A190" s="2"/>
      <c r="B190" s="5">
        <v>31</v>
      </c>
      <c r="C190" s="7">
        <v>64</v>
      </c>
      <c r="D190" s="7"/>
      <c r="E190" s="7">
        <v>57</v>
      </c>
      <c r="F190" s="30"/>
      <c r="G190" s="7">
        <v>0.3</v>
      </c>
      <c r="H190" s="8"/>
      <c r="I190" s="6">
        <v>232</v>
      </c>
      <c r="J190" s="7">
        <v>166</v>
      </c>
      <c r="K190" s="17"/>
      <c r="L190" s="29">
        <v>49</v>
      </c>
      <c r="M190" s="17"/>
      <c r="N190" s="31">
        <v>0</v>
      </c>
    </row>
    <row r="191" spans="1:14" ht="15.75">
      <c r="A191" s="2" t="s">
        <v>18</v>
      </c>
      <c r="B191" s="2"/>
      <c r="C191" s="9">
        <f t="shared" ref="C191:N191" si="8">SUM(C160:C190)</f>
        <v>1429</v>
      </c>
      <c r="D191" s="9">
        <f t="shared" si="8"/>
        <v>1469</v>
      </c>
      <c r="E191" s="9">
        <f t="shared" si="8"/>
        <v>1796</v>
      </c>
      <c r="F191" s="9">
        <f t="shared" si="8"/>
        <v>1479.4300000000003</v>
      </c>
      <c r="G191" s="9">
        <f t="shared" si="8"/>
        <v>30.7</v>
      </c>
      <c r="H191" s="9">
        <f t="shared" si="8"/>
        <v>1460.17</v>
      </c>
      <c r="I191" s="9">
        <f t="shared" si="8"/>
        <v>5996</v>
      </c>
      <c r="J191" s="9">
        <f t="shared" si="8"/>
        <v>5522</v>
      </c>
      <c r="K191" s="9">
        <f t="shared" si="8"/>
        <v>3147</v>
      </c>
      <c r="L191" s="9">
        <f t="shared" si="8"/>
        <v>1184</v>
      </c>
      <c r="M191" s="9">
        <f t="shared" si="8"/>
        <v>1561</v>
      </c>
      <c r="N191" s="9">
        <f t="shared" si="8"/>
        <v>638.83000000000004</v>
      </c>
    </row>
    <row r="192" spans="1:14" ht="15.75">
      <c r="A192" s="2" t="s">
        <v>19</v>
      </c>
      <c r="B192" s="2"/>
      <c r="C192" s="10">
        <f t="shared" ref="C192:N192" si="9">C191*1.9835</f>
        <v>2834.4214999999999</v>
      </c>
      <c r="D192" s="10">
        <f t="shared" si="9"/>
        <v>2913.7615000000001</v>
      </c>
      <c r="E192" s="10">
        <f t="shared" si="9"/>
        <v>3562.366</v>
      </c>
      <c r="F192" s="10">
        <f t="shared" si="9"/>
        <v>2934.4494050000008</v>
      </c>
      <c r="G192" s="10">
        <f t="shared" si="9"/>
        <v>60.893450000000001</v>
      </c>
      <c r="H192" s="10">
        <f t="shared" si="9"/>
        <v>2896.2471950000004</v>
      </c>
      <c r="I192" s="10">
        <f t="shared" si="9"/>
        <v>11893.066000000001</v>
      </c>
      <c r="J192" s="10">
        <f t="shared" si="9"/>
        <v>10952.887000000001</v>
      </c>
      <c r="K192" s="10">
        <f t="shared" si="9"/>
        <v>6242.0744999999997</v>
      </c>
      <c r="L192" s="10">
        <f t="shared" si="9"/>
        <v>2348.4639999999999</v>
      </c>
      <c r="M192" s="10">
        <f t="shared" si="9"/>
        <v>3096.2435</v>
      </c>
      <c r="N192" s="10">
        <f t="shared" si="9"/>
        <v>1267.1193050000002</v>
      </c>
    </row>
    <row r="193" spans="1:14" ht="15.75">
      <c r="A193" s="2"/>
      <c r="B193" s="2"/>
      <c r="C193" s="2"/>
      <c r="E193" s="9"/>
      <c r="F193" s="9"/>
      <c r="G193" s="9"/>
      <c r="H193" s="9"/>
      <c r="I193" s="9"/>
      <c r="J193" s="9"/>
      <c r="K193" s="9" t="s">
        <v>20</v>
      </c>
      <c r="L193" s="9"/>
      <c r="M193" s="11">
        <v>344</v>
      </c>
      <c r="N193" s="9" t="s">
        <v>21</v>
      </c>
    </row>
    <row r="194" spans="1:14" ht="16.5" thickBot="1">
      <c r="A194" s="12">
        <f>A160</f>
        <v>2015</v>
      </c>
      <c r="B194" s="12" t="s">
        <v>22</v>
      </c>
      <c r="C194" s="12"/>
      <c r="D194" s="23"/>
      <c r="E194" s="12"/>
      <c r="F194" s="13">
        <f>SUM(C191:N191)</f>
        <v>25713.13</v>
      </c>
      <c r="G194" s="14" t="s">
        <v>18</v>
      </c>
      <c r="H194" s="14"/>
      <c r="I194" s="13">
        <f>F194*1.9835</f>
        <v>51001.993355000006</v>
      </c>
      <c r="J194" s="14" t="s">
        <v>23</v>
      </c>
      <c r="K194" s="12" t="s">
        <v>24</v>
      </c>
      <c r="L194" s="12"/>
      <c r="M194" s="15">
        <v>365</v>
      </c>
      <c r="N194" s="12" t="s">
        <v>21</v>
      </c>
    </row>
    <row r="196" spans="1:14" ht="15.75">
      <c r="A196" s="1" t="s">
        <v>0</v>
      </c>
      <c r="B196" s="2"/>
      <c r="C196" s="2"/>
      <c r="D196" s="2"/>
      <c r="E196" s="16"/>
      <c r="F196" s="1"/>
      <c r="G196" s="1"/>
      <c r="H196" s="1"/>
      <c r="I196" s="16"/>
      <c r="J196" s="1"/>
      <c r="K196" s="2"/>
      <c r="L196" s="2"/>
      <c r="M196" s="2"/>
      <c r="N196" s="2"/>
    </row>
    <row r="197" spans="1:14">
      <c r="A197" t="s">
        <v>25</v>
      </c>
      <c r="G197" t="s">
        <v>2</v>
      </c>
      <c r="I197" t="s">
        <v>46</v>
      </c>
      <c r="K197" s="24"/>
      <c r="L197" t="s">
        <v>48</v>
      </c>
      <c r="M197" t="s">
        <v>48</v>
      </c>
      <c r="N197" t="s">
        <v>48</v>
      </c>
    </row>
    <row r="198" spans="1:14" ht="16.5" thickBot="1">
      <c r="A198" s="3" t="s">
        <v>5</v>
      </c>
      <c r="B198" s="3" t="s">
        <v>6</v>
      </c>
      <c r="C198" s="36" t="s">
        <v>44</v>
      </c>
      <c r="D198" s="36" t="s">
        <v>43</v>
      </c>
      <c r="E198" s="36" t="s">
        <v>7</v>
      </c>
      <c r="F198" s="36" t="s">
        <v>8</v>
      </c>
      <c r="G198" s="36" t="s">
        <v>9</v>
      </c>
      <c r="H198" s="36" t="s">
        <v>10</v>
      </c>
      <c r="I198" s="36" t="s">
        <v>11</v>
      </c>
      <c r="J198" s="36" t="s">
        <v>12</v>
      </c>
      <c r="K198" s="36" t="s">
        <v>13</v>
      </c>
      <c r="L198" s="36" t="s">
        <v>14</v>
      </c>
      <c r="M198" s="36" t="s">
        <v>15</v>
      </c>
      <c r="N198" s="36" t="s">
        <v>16</v>
      </c>
    </row>
    <row r="199" spans="1:14" ht="16.5" thickTop="1">
      <c r="A199" s="1">
        <v>2016</v>
      </c>
      <c r="B199" s="18">
        <v>1</v>
      </c>
      <c r="C199" s="34"/>
      <c r="D199" s="34"/>
      <c r="E199" s="34"/>
      <c r="F199" s="35">
        <v>56</v>
      </c>
      <c r="G199" s="35">
        <v>8.9</v>
      </c>
      <c r="H199" s="35">
        <v>16</v>
      </c>
      <c r="I199" s="35">
        <v>236</v>
      </c>
      <c r="J199" s="35">
        <v>239</v>
      </c>
      <c r="K199" s="35">
        <v>98</v>
      </c>
      <c r="L199" s="34"/>
      <c r="M199" s="34"/>
      <c r="N199" s="34"/>
    </row>
    <row r="200" spans="1:14" ht="15.75">
      <c r="A200" s="2"/>
      <c r="B200" s="18">
        <v>2</v>
      </c>
      <c r="C200" s="32"/>
      <c r="D200" s="32"/>
      <c r="E200" s="32"/>
      <c r="F200" s="33">
        <v>56</v>
      </c>
      <c r="G200" s="33">
        <v>8.1999999999999993</v>
      </c>
      <c r="H200" s="33">
        <v>13</v>
      </c>
      <c r="I200" s="33">
        <v>200</v>
      </c>
      <c r="J200" s="33">
        <v>234</v>
      </c>
      <c r="K200" s="33">
        <v>105</v>
      </c>
      <c r="L200" s="32"/>
      <c r="M200" s="32"/>
      <c r="N200" s="32"/>
    </row>
    <row r="201" spans="1:14" ht="15.75">
      <c r="A201" s="2"/>
      <c r="B201" s="18">
        <v>3</v>
      </c>
      <c r="C201" s="32"/>
      <c r="D201" s="32"/>
      <c r="E201" s="32"/>
      <c r="F201" s="33">
        <v>58</v>
      </c>
      <c r="G201" s="33">
        <v>8.5</v>
      </c>
      <c r="H201" s="33">
        <v>13</v>
      </c>
      <c r="I201" s="33">
        <v>212</v>
      </c>
      <c r="J201" s="33">
        <v>226</v>
      </c>
      <c r="K201" s="33">
        <v>103</v>
      </c>
      <c r="L201" s="32"/>
      <c r="M201" s="32"/>
      <c r="N201" s="32"/>
    </row>
    <row r="202" spans="1:14" ht="15.75">
      <c r="A202" s="2"/>
      <c r="B202" s="18">
        <v>4</v>
      </c>
      <c r="C202" s="32"/>
      <c r="D202" s="32"/>
      <c r="E202" s="32"/>
      <c r="F202" s="33">
        <v>58</v>
      </c>
      <c r="G202" s="33">
        <v>8.1999999999999993</v>
      </c>
      <c r="H202" s="33">
        <v>12</v>
      </c>
      <c r="I202" s="33">
        <v>151</v>
      </c>
      <c r="J202" s="33">
        <v>216</v>
      </c>
      <c r="K202" s="33">
        <v>98</v>
      </c>
      <c r="L202" s="32"/>
      <c r="M202" s="32"/>
      <c r="N202" s="32"/>
    </row>
    <row r="203" spans="1:14" ht="15.75">
      <c r="A203" s="2"/>
      <c r="B203" s="18">
        <v>5</v>
      </c>
      <c r="C203" s="32"/>
      <c r="D203" s="32"/>
      <c r="E203" s="32"/>
      <c r="F203" s="33">
        <v>57</v>
      </c>
      <c r="G203" s="33">
        <v>7.7</v>
      </c>
      <c r="H203" s="33">
        <v>12</v>
      </c>
      <c r="I203" s="33">
        <v>120</v>
      </c>
      <c r="J203" s="33">
        <v>217</v>
      </c>
      <c r="K203" s="33">
        <v>94</v>
      </c>
      <c r="L203" s="32"/>
      <c r="M203" s="32"/>
      <c r="N203" s="32"/>
    </row>
    <row r="204" spans="1:14" ht="15.75">
      <c r="A204" s="2"/>
      <c r="B204" s="18">
        <v>6</v>
      </c>
      <c r="C204" s="32"/>
      <c r="D204" s="32"/>
      <c r="E204" s="32"/>
      <c r="F204" s="33">
        <v>55</v>
      </c>
      <c r="G204" s="33">
        <v>7</v>
      </c>
      <c r="H204" s="33">
        <v>13</v>
      </c>
      <c r="I204" s="33">
        <v>115</v>
      </c>
      <c r="J204" s="33">
        <v>224</v>
      </c>
      <c r="K204" s="33">
        <v>100</v>
      </c>
      <c r="L204" s="32"/>
      <c r="M204" s="32"/>
      <c r="N204" s="32"/>
    </row>
    <row r="205" spans="1:14" ht="15.75">
      <c r="A205" s="2"/>
      <c r="B205" s="18">
        <v>7</v>
      </c>
      <c r="C205" s="32"/>
      <c r="D205" s="32"/>
      <c r="E205" s="32"/>
      <c r="F205" s="33">
        <v>55</v>
      </c>
      <c r="G205" s="33">
        <v>6.5</v>
      </c>
      <c r="H205" s="33">
        <v>14</v>
      </c>
      <c r="I205" s="33">
        <v>116</v>
      </c>
      <c r="J205" s="33">
        <v>234</v>
      </c>
      <c r="K205" s="33">
        <v>109</v>
      </c>
      <c r="L205" s="32"/>
      <c r="M205" s="32"/>
      <c r="N205" s="32"/>
    </row>
    <row r="206" spans="1:14" ht="15.75">
      <c r="A206" s="2"/>
      <c r="B206" s="18">
        <v>8</v>
      </c>
      <c r="C206" s="32"/>
      <c r="D206" s="32"/>
      <c r="E206" s="32"/>
      <c r="F206" s="33">
        <v>52</v>
      </c>
      <c r="G206" s="33">
        <v>7</v>
      </c>
      <c r="H206" s="33">
        <v>44</v>
      </c>
      <c r="I206" s="33">
        <v>140</v>
      </c>
      <c r="J206" s="33">
        <v>230</v>
      </c>
      <c r="K206" s="33">
        <v>113</v>
      </c>
      <c r="L206" s="32"/>
      <c r="M206" s="32"/>
      <c r="N206" s="32"/>
    </row>
    <row r="207" spans="1:14" ht="15.75">
      <c r="A207" s="2"/>
      <c r="B207" s="18">
        <v>9</v>
      </c>
      <c r="C207" s="32"/>
      <c r="D207" s="32"/>
      <c r="E207" s="32"/>
      <c r="F207" s="33">
        <v>51</v>
      </c>
      <c r="G207" s="33">
        <v>10</v>
      </c>
      <c r="H207" s="33">
        <v>45</v>
      </c>
      <c r="I207" s="33">
        <v>144</v>
      </c>
      <c r="J207" s="33">
        <v>228</v>
      </c>
      <c r="K207" s="33">
        <v>114</v>
      </c>
      <c r="L207" s="32"/>
      <c r="M207" s="32"/>
      <c r="N207" s="32"/>
    </row>
    <row r="208" spans="1:14" ht="15.75">
      <c r="A208" s="2"/>
      <c r="B208" s="18">
        <v>10</v>
      </c>
      <c r="C208" s="32"/>
      <c r="D208" s="32"/>
      <c r="E208" s="32"/>
      <c r="F208" s="33">
        <v>54</v>
      </c>
      <c r="G208" s="33">
        <v>8.8000000000000007</v>
      </c>
      <c r="H208" s="33">
        <v>43</v>
      </c>
      <c r="I208" s="33">
        <v>137</v>
      </c>
      <c r="J208" s="33">
        <v>212</v>
      </c>
      <c r="K208" s="33">
        <v>46</v>
      </c>
      <c r="L208" s="32"/>
      <c r="M208" s="32"/>
      <c r="N208" s="32"/>
    </row>
    <row r="209" spans="1:14" ht="15.75">
      <c r="A209" s="2"/>
      <c r="B209" s="18">
        <v>11</v>
      </c>
      <c r="C209" s="32"/>
      <c r="D209" s="32"/>
      <c r="E209" s="32"/>
      <c r="F209" s="33">
        <v>53</v>
      </c>
      <c r="G209" s="33">
        <v>7.1</v>
      </c>
      <c r="H209" s="33">
        <v>43</v>
      </c>
      <c r="I209" s="33">
        <v>121</v>
      </c>
      <c r="J209" s="33">
        <v>205</v>
      </c>
      <c r="K209" s="33">
        <v>1.7</v>
      </c>
      <c r="L209" s="32"/>
      <c r="M209" s="32"/>
      <c r="N209" s="32"/>
    </row>
    <row r="210" spans="1:14" ht="15.75">
      <c r="A210" s="2"/>
      <c r="B210" s="18">
        <v>12</v>
      </c>
      <c r="C210" s="32"/>
      <c r="D210" s="32"/>
      <c r="E210" s="32"/>
      <c r="F210" s="33">
        <v>52</v>
      </c>
      <c r="G210" s="33">
        <v>6.5</v>
      </c>
      <c r="H210" s="33">
        <v>43</v>
      </c>
      <c r="I210" s="33">
        <v>110</v>
      </c>
      <c r="J210" s="33">
        <v>205</v>
      </c>
      <c r="K210" s="33">
        <v>12</v>
      </c>
      <c r="L210" s="32"/>
      <c r="M210" s="32"/>
      <c r="N210" s="32"/>
    </row>
    <row r="211" spans="1:14" ht="15.75">
      <c r="A211" s="2"/>
      <c r="B211" s="18">
        <v>13</v>
      </c>
      <c r="C211" s="32"/>
      <c r="D211" s="32"/>
      <c r="E211" s="32"/>
      <c r="F211" s="33">
        <v>53</v>
      </c>
      <c r="G211" s="33">
        <v>7.5</v>
      </c>
      <c r="H211" s="33">
        <v>76</v>
      </c>
      <c r="I211" s="33">
        <v>151</v>
      </c>
      <c r="J211" s="33">
        <v>138</v>
      </c>
      <c r="K211" s="33">
        <v>25</v>
      </c>
      <c r="L211" s="32"/>
      <c r="M211" s="32"/>
      <c r="N211" s="32"/>
    </row>
    <row r="212" spans="1:14" ht="15.75">
      <c r="A212" s="2"/>
      <c r="B212" s="18">
        <v>14</v>
      </c>
      <c r="C212" s="32"/>
      <c r="D212" s="32"/>
      <c r="E212" s="32"/>
      <c r="F212" s="33">
        <v>53</v>
      </c>
      <c r="G212" s="33">
        <v>7.6</v>
      </c>
      <c r="H212" s="33">
        <v>122</v>
      </c>
      <c r="I212" s="33">
        <v>200</v>
      </c>
      <c r="J212" s="33">
        <v>89</v>
      </c>
      <c r="K212" s="33">
        <v>19</v>
      </c>
      <c r="L212" s="32"/>
      <c r="M212" s="32"/>
      <c r="N212" s="32"/>
    </row>
    <row r="213" spans="1:14" ht="15.75">
      <c r="A213" s="2"/>
      <c r="B213" s="18">
        <v>15</v>
      </c>
      <c r="C213" s="32"/>
      <c r="D213" s="32"/>
      <c r="E213" s="32"/>
      <c r="F213" s="33">
        <v>52</v>
      </c>
      <c r="G213" s="33">
        <v>8.6999999999999993</v>
      </c>
      <c r="H213" s="33">
        <v>146</v>
      </c>
      <c r="I213" s="33">
        <v>208</v>
      </c>
      <c r="J213" s="33">
        <v>88</v>
      </c>
      <c r="K213" s="33">
        <v>4.7</v>
      </c>
      <c r="L213" s="32"/>
      <c r="M213" s="32"/>
      <c r="N213" s="32"/>
    </row>
    <row r="214" spans="1:14" ht="15.75">
      <c r="A214" s="2"/>
      <c r="B214" s="18">
        <v>16</v>
      </c>
      <c r="C214" s="32"/>
      <c r="D214" s="32"/>
      <c r="E214" s="32"/>
      <c r="F214" s="33">
        <v>53</v>
      </c>
      <c r="G214" s="33">
        <v>11</v>
      </c>
      <c r="H214" s="33">
        <v>159</v>
      </c>
      <c r="I214" s="33">
        <v>258</v>
      </c>
      <c r="J214" s="33">
        <v>115</v>
      </c>
      <c r="K214" s="33">
        <v>3.7</v>
      </c>
      <c r="L214" s="32"/>
      <c r="M214" s="32"/>
      <c r="N214" s="32"/>
    </row>
    <row r="215" spans="1:14" ht="15.75">
      <c r="A215" s="2"/>
      <c r="B215" s="18">
        <v>17</v>
      </c>
      <c r="C215" s="32"/>
      <c r="D215" s="32"/>
      <c r="E215" s="32"/>
      <c r="F215" s="33">
        <v>107</v>
      </c>
      <c r="G215" s="33">
        <v>11</v>
      </c>
      <c r="H215" s="33">
        <v>185</v>
      </c>
      <c r="I215" s="33">
        <v>268</v>
      </c>
      <c r="J215" s="33">
        <v>149</v>
      </c>
      <c r="K215" s="33">
        <v>2.7</v>
      </c>
      <c r="L215" s="32"/>
      <c r="M215" s="32"/>
      <c r="N215" s="32"/>
    </row>
    <row r="216" spans="1:14" ht="15.75">
      <c r="A216" s="2"/>
      <c r="B216" s="18">
        <v>18</v>
      </c>
      <c r="C216" s="32"/>
      <c r="D216" s="32"/>
      <c r="E216" s="32"/>
      <c r="F216" s="33">
        <v>191</v>
      </c>
      <c r="G216" s="33">
        <v>12</v>
      </c>
      <c r="H216" s="33">
        <v>202</v>
      </c>
      <c r="I216" s="33">
        <v>263</v>
      </c>
      <c r="J216" s="33">
        <v>148</v>
      </c>
      <c r="K216" s="33">
        <v>2.1</v>
      </c>
      <c r="L216" s="32"/>
      <c r="M216" s="32"/>
      <c r="N216" s="32"/>
    </row>
    <row r="217" spans="1:14" ht="15.75">
      <c r="A217" s="2"/>
      <c r="B217" s="18">
        <v>19</v>
      </c>
      <c r="C217" s="32"/>
      <c r="D217" s="32"/>
      <c r="E217" s="32"/>
      <c r="F217" s="33">
        <v>193</v>
      </c>
      <c r="G217" s="33">
        <v>25</v>
      </c>
      <c r="H217" s="33">
        <v>207</v>
      </c>
      <c r="I217" s="33">
        <v>252</v>
      </c>
      <c r="J217" s="33">
        <v>150</v>
      </c>
      <c r="K217" s="33">
        <v>1.7</v>
      </c>
      <c r="L217" s="32"/>
      <c r="M217" s="32"/>
      <c r="N217" s="32"/>
    </row>
    <row r="218" spans="1:14" ht="15.75">
      <c r="A218" s="2"/>
      <c r="B218" s="18">
        <v>20</v>
      </c>
      <c r="C218" s="32"/>
      <c r="D218" s="32"/>
      <c r="E218" s="32"/>
      <c r="F218" s="33">
        <v>191</v>
      </c>
      <c r="G218" s="33">
        <v>27</v>
      </c>
      <c r="H218" s="33">
        <v>225</v>
      </c>
      <c r="I218" s="33">
        <v>245</v>
      </c>
      <c r="J218" s="33">
        <v>156</v>
      </c>
      <c r="K218" s="33">
        <v>1.5</v>
      </c>
      <c r="L218" s="32"/>
      <c r="M218" s="32"/>
      <c r="N218" s="32"/>
    </row>
    <row r="219" spans="1:14" ht="15.75">
      <c r="A219" s="2"/>
      <c r="B219" s="18">
        <v>21</v>
      </c>
      <c r="C219" s="32"/>
      <c r="D219" s="32"/>
      <c r="E219" s="32"/>
      <c r="F219" s="33">
        <v>98</v>
      </c>
      <c r="G219" s="33">
        <v>27</v>
      </c>
      <c r="H219" s="33">
        <v>248</v>
      </c>
      <c r="I219" s="33">
        <v>241</v>
      </c>
      <c r="J219" s="33">
        <v>159</v>
      </c>
      <c r="K219" s="33">
        <v>1.5</v>
      </c>
      <c r="L219" s="32"/>
      <c r="M219" s="32"/>
      <c r="N219" s="32"/>
    </row>
    <row r="220" spans="1:14" ht="15.75">
      <c r="A220" s="2"/>
      <c r="B220" s="18">
        <v>22</v>
      </c>
      <c r="C220" s="32"/>
      <c r="D220" s="32"/>
      <c r="E220" s="32"/>
      <c r="F220" s="33">
        <v>2.4</v>
      </c>
      <c r="G220" s="33">
        <v>27</v>
      </c>
      <c r="H220" s="33">
        <v>260</v>
      </c>
      <c r="I220" s="33">
        <v>229</v>
      </c>
      <c r="J220" s="33">
        <v>157</v>
      </c>
      <c r="K220" s="33">
        <v>0.83</v>
      </c>
      <c r="L220" s="32"/>
      <c r="M220" s="32"/>
      <c r="N220" s="32"/>
    </row>
    <row r="221" spans="1:14" ht="15.75">
      <c r="A221" s="2"/>
      <c r="B221" s="18">
        <v>23</v>
      </c>
      <c r="C221" s="32"/>
      <c r="D221" s="32"/>
      <c r="E221" s="32"/>
      <c r="F221" s="33">
        <v>14</v>
      </c>
      <c r="G221" s="33">
        <v>29</v>
      </c>
      <c r="H221" s="33">
        <v>261</v>
      </c>
      <c r="I221" s="33">
        <v>229</v>
      </c>
      <c r="J221" s="33">
        <v>154</v>
      </c>
      <c r="K221" s="33">
        <v>0.53</v>
      </c>
      <c r="L221" s="32"/>
      <c r="M221" s="32"/>
      <c r="N221" s="32"/>
    </row>
    <row r="222" spans="1:14" ht="15.75">
      <c r="A222" s="2"/>
      <c r="B222" s="18">
        <v>24</v>
      </c>
      <c r="C222" s="32"/>
      <c r="D222" s="32"/>
      <c r="E222" s="32"/>
      <c r="F222" s="33">
        <v>38</v>
      </c>
      <c r="G222" s="33">
        <v>35</v>
      </c>
      <c r="H222" s="33">
        <v>255</v>
      </c>
      <c r="I222" s="33">
        <v>233</v>
      </c>
      <c r="J222" s="33">
        <v>151</v>
      </c>
      <c r="K222" s="33">
        <v>0.32</v>
      </c>
      <c r="L222" s="32"/>
      <c r="M222" s="32"/>
      <c r="N222" s="32"/>
    </row>
    <row r="223" spans="1:14" ht="15.75">
      <c r="A223" s="2"/>
      <c r="B223" s="18">
        <v>25</v>
      </c>
      <c r="C223" s="32"/>
      <c r="D223" s="32"/>
      <c r="E223" s="32"/>
      <c r="F223" s="33">
        <v>25</v>
      </c>
      <c r="G223" s="33">
        <v>29</v>
      </c>
      <c r="H223" s="33">
        <v>242</v>
      </c>
      <c r="I223" s="33">
        <v>230</v>
      </c>
      <c r="J223" s="33">
        <v>152</v>
      </c>
      <c r="K223" s="33">
        <v>0.32</v>
      </c>
      <c r="L223" s="32"/>
      <c r="M223" s="32"/>
      <c r="N223" s="32"/>
    </row>
    <row r="224" spans="1:14" ht="15.75">
      <c r="A224" s="2"/>
      <c r="B224" s="18">
        <v>26</v>
      </c>
      <c r="C224" s="32"/>
      <c r="D224" s="32"/>
      <c r="E224" s="32"/>
      <c r="F224" s="33">
        <v>34</v>
      </c>
      <c r="G224" s="33">
        <v>29</v>
      </c>
      <c r="H224" s="33">
        <v>234</v>
      </c>
      <c r="I224" s="33">
        <v>235</v>
      </c>
      <c r="J224" s="33">
        <v>114</v>
      </c>
      <c r="K224" s="33">
        <v>0.28000000000000003</v>
      </c>
      <c r="L224" s="32"/>
      <c r="M224" s="32"/>
      <c r="N224" s="32"/>
    </row>
    <row r="225" spans="1:14" ht="15.75">
      <c r="A225" s="2"/>
      <c r="B225" s="18">
        <v>27</v>
      </c>
      <c r="C225" s="32"/>
      <c r="D225" s="32"/>
      <c r="E225" s="32"/>
      <c r="F225" s="33">
        <v>33</v>
      </c>
      <c r="G225" s="33">
        <v>35</v>
      </c>
      <c r="H225" s="33">
        <v>235</v>
      </c>
      <c r="I225" s="33">
        <v>241</v>
      </c>
      <c r="J225" s="33">
        <v>80</v>
      </c>
      <c r="K225" s="33">
        <v>0.24</v>
      </c>
      <c r="L225" s="32"/>
      <c r="M225" s="32"/>
      <c r="N225" s="32"/>
    </row>
    <row r="226" spans="1:14" ht="15.75">
      <c r="A226" s="2"/>
      <c r="B226" s="18">
        <v>28</v>
      </c>
      <c r="C226" s="32"/>
      <c r="D226" s="32"/>
      <c r="E226" s="32"/>
      <c r="F226" s="33">
        <v>11</v>
      </c>
      <c r="G226" s="33">
        <v>37</v>
      </c>
      <c r="H226" s="33">
        <v>243</v>
      </c>
      <c r="I226" s="33">
        <v>245</v>
      </c>
      <c r="J226" s="33">
        <v>80</v>
      </c>
      <c r="K226" s="33">
        <v>0.15</v>
      </c>
      <c r="L226" s="32"/>
      <c r="M226" s="32"/>
      <c r="N226" s="32"/>
    </row>
    <row r="227" spans="1:14" ht="15.75">
      <c r="A227" s="2"/>
      <c r="B227" s="18">
        <v>29</v>
      </c>
      <c r="C227" s="32"/>
      <c r="D227" s="32"/>
      <c r="E227" s="32"/>
      <c r="F227" s="33">
        <v>7.3</v>
      </c>
      <c r="G227" s="33">
        <v>31</v>
      </c>
      <c r="H227" s="33">
        <v>258</v>
      </c>
      <c r="I227" s="33">
        <v>263</v>
      </c>
      <c r="J227" s="33">
        <v>80</v>
      </c>
      <c r="K227" s="32"/>
      <c r="L227" s="32"/>
      <c r="M227" s="32"/>
      <c r="N227" s="32"/>
    </row>
    <row r="228" spans="1:14" ht="15.75">
      <c r="A228" s="2"/>
      <c r="B228" s="18">
        <v>30</v>
      </c>
      <c r="C228" s="32"/>
      <c r="D228" s="32"/>
      <c r="E228" s="32"/>
      <c r="F228" s="33">
        <v>10</v>
      </c>
      <c r="G228" s="33">
        <v>32</v>
      </c>
      <c r="H228" s="33">
        <v>287</v>
      </c>
      <c r="I228" s="33">
        <v>250</v>
      </c>
      <c r="J228" s="33">
        <v>86</v>
      </c>
      <c r="K228" s="32"/>
      <c r="L228" s="32"/>
      <c r="M228" s="32"/>
      <c r="N228" s="32"/>
    </row>
    <row r="229" spans="1:14" ht="15.75">
      <c r="A229" s="2"/>
      <c r="B229" s="18">
        <v>31</v>
      </c>
      <c r="C229" s="32"/>
      <c r="D229" s="32"/>
      <c r="E229" s="33">
        <v>45</v>
      </c>
      <c r="F229" s="32"/>
      <c r="G229" s="33">
        <v>31</v>
      </c>
      <c r="H229" s="33"/>
      <c r="I229" s="33">
        <v>242</v>
      </c>
      <c r="J229" s="33">
        <v>102</v>
      </c>
      <c r="K229" s="32"/>
      <c r="L229" s="32"/>
      <c r="M229" s="32"/>
      <c r="N229" s="32"/>
    </row>
    <row r="230" spans="1:14" ht="15.75">
      <c r="A230" s="2" t="s">
        <v>18</v>
      </c>
      <c r="B230" s="2"/>
      <c r="C230" s="9">
        <f t="shared" ref="C230:N230" si="10">SUM(C199:C229)</f>
        <v>0</v>
      </c>
      <c r="D230" s="9">
        <f t="shared" si="10"/>
        <v>0</v>
      </c>
      <c r="E230" s="9">
        <f t="shared" si="10"/>
        <v>45</v>
      </c>
      <c r="F230" s="9">
        <f t="shared" si="10"/>
        <v>1822.7</v>
      </c>
      <c r="G230" s="9">
        <f t="shared" si="10"/>
        <v>546.20000000000005</v>
      </c>
      <c r="H230" s="9">
        <f t="shared" si="10"/>
        <v>4156</v>
      </c>
      <c r="I230" s="9">
        <f t="shared" si="10"/>
        <v>6285</v>
      </c>
      <c r="J230" s="9">
        <f t="shared" si="10"/>
        <v>5018</v>
      </c>
      <c r="K230" s="9">
        <f t="shared" si="10"/>
        <v>1058.27</v>
      </c>
      <c r="L230" s="9">
        <f t="shared" si="10"/>
        <v>0</v>
      </c>
      <c r="M230" s="9">
        <f t="shared" si="10"/>
        <v>0</v>
      </c>
      <c r="N230" s="9">
        <f t="shared" si="10"/>
        <v>0</v>
      </c>
    </row>
    <row r="231" spans="1:14" ht="15.75">
      <c r="A231" s="2" t="s">
        <v>19</v>
      </c>
      <c r="B231" s="2"/>
      <c r="C231" s="10">
        <f t="shared" ref="C231:N231" si="11">C230*1.9835</f>
        <v>0</v>
      </c>
      <c r="D231" s="10">
        <f t="shared" si="11"/>
        <v>0</v>
      </c>
      <c r="E231" s="10">
        <f t="shared" si="11"/>
        <v>89.257500000000007</v>
      </c>
      <c r="F231" s="10">
        <f t="shared" si="11"/>
        <v>3615.3254500000003</v>
      </c>
      <c r="G231" s="10">
        <f t="shared" si="11"/>
        <v>1083.3877000000002</v>
      </c>
      <c r="H231" s="10">
        <f t="shared" si="11"/>
        <v>8243.4259999999995</v>
      </c>
      <c r="I231" s="10">
        <f t="shared" si="11"/>
        <v>12466.297500000001</v>
      </c>
      <c r="J231" s="10">
        <f t="shared" si="11"/>
        <v>9953.2029999999995</v>
      </c>
      <c r="K231" s="10">
        <f t="shared" si="11"/>
        <v>2099.0785449999998</v>
      </c>
      <c r="L231" s="10">
        <f t="shared" si="11"/>
        <v>0</v>
      </c>
      <c r="M231" s="10">
        <f t="shared" si="11"/>
        <v>0</v>
      </c>
      <c r="N231" s="10">
        <f t="shared" si="11"/>
        <v>0</v>
      </c>
    </row>
    <row r="232" spans="1:14" ht="15.75">
      <c r="A232" s="2"/>
      <c r="B232" s="2"/>
      <c r="C232" s="2"/>
      <c r="E232" s="9"/>
      <c r="F232" s="9"/>
      <c r="G232" s="9"/>
      <c r="H232" s="9"/>
      <c r="I232" s="9"/>
      <c r="J232" s="9"/>
      <c r="K232" s="9" t="s">
        <v>20</v>
      </c>
      <c r="L232" s="9"/>
      <c r="M232" s="11">
        <v>182</v>
      </c>
      <c r="N232" s="9" t="s">
        <v>21</v>
      </c>
    </row>
    <row r="233" spans="1:14" ht="16.5" thickBot="1">
      <c r="A233" s="12">
        <f>A199</f>
        <v>2016</v>
      </c>
      <c r="B233" s="12" t="s">
        <v>22</v>
      </c>
      <c r="C233" s="12"/>
      <c r="D233" s="23"/>
      <c r="E233" s="12"/>
      <c r="F233" s="13">
        <f>SUM(C230:N230)</f>
        <v>18931.170000000002</v>
      </c>
      <c r="G233" s="14" t="s">
        <v>18</v>
      </c>
      <c r="H233" s="14"/>
      <c r="I233" s="13">
        <f>F233*1.9835</f>
        <v>37549.975695000001</v>
      </c>
      <c r="J233" s="14" t="s">
        <v>23</v>
      </c>
      <c r="K233" s="12" t="s">
        <v>24</v>
      </c>
      <c r="L233" s="12"/>
      <c r="M233" s="15">
        <v>182</v>
      </c>
      <c r="N233" s="12" t="s">
        <v>21</v>
      </c>
    </row>
  </sheetData>
  <pageMargins left="0.7" right="0.7" top="0.75" bottom="0.75" header="0.3" footer="0.3"/>
  <pageSetup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1960's</vt:lpstr>
      <vt:lpstr>1970's</vt:lpstr>
      <vt:lpstr>1980's</vt:lpstr>
      <vt:lpstr>1990's</vt:lpstr>
      <vt:lpstr>2000's</vt:lpstr>
      <vt:lpstr>2010's</vt:lpstr>
      <vt:lpstr>'2010''s'!mmmmmm</vt:lpstr>
      <vt:lpstr>'1960''s'!Print_Area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2014-01-22T16:35:44Z</cp:lastPrinted>
  <dcterms:created xsi:type="dcterms:W3CDTF">2003-02-28T21:03:14Z</dcterms:created>
  <dcterms:modified xsi:type="dcterms:W3CDTF">2017-02-07T21:48:33Z</dcterms:modified>
</cp:coreProperties>
</file>