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RCA\EC\For2016\KS\GW_Model_Input\"/>
    </mc:Choice>
  </mc:AlternateContent>
  <bookViews>
    <workbookView xWindow="210" yWindow="165" windowWidth="17715" windowHeight="6930" activeTab="3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71027"/>
</workbook>
</file>

<file path=xl/calcChain.xml><?xml version="1.0" encoding="utf-8"?>
<calcChain xmlns="http://schemas.openxmlformats.org/spreadsheetml/2006/main">
  <c r="E38" i="3" l="1"/>
  <c r="F38" i="3" s="1"/>
  <c r="E37" i="3" l="1"/>
  <c r="F37" i="3" s="1"/>
  <c r="E36" i="3" l="1"/>
  <c r="F36" i="3" s="1"/>
  <c r="I36" i="3"/>
  <c r="K36" i="3"/>
  <c r="M36" i="3"/>
  <c r="E35" i="3"/>
  <c r="F35" i="3" s="1"/>
  <c r="I35" i="3"/>
  <c r="K35" i="3" s="1"/>
  <c r="M35" i="3"/>
  <c r="I34" i="3"/>
  <c r="K34" i="3"/>
  <c r="M34" i="3"/>
  <c r="E34" i="3"/>
  <c r="F34" i="3"/>
  <c r="N34" i="3"/>
  <c r="O34" i="3" s="1"/>
  <c r="I33" i="3"/>
  <c r="K33" i="3" s="1"/>
  <c r="I32" i="3"/>
  <c r="K32" i="3"/>
  <c r="M33" i="3"/>
  <c r="E33" i="3"/>
  <c r="F33" i="3"/>
  <c r="E32" i="3"/>
  <c r="F32" i="3"/>
  <c r="M32" i="3"/>
  <c r="M31" i="3"/>
  <c r="I31" i="3"/>
  <c r="N31" i="3"/>
  <c r="O31" i="3" s="1"/>
  <c r="E31" i="3"/>
  <c r="F31" i="3"/>
  <c r="M24" i="3"/>
  <c r="M23" i="3"/>
  <c r="M25" i="3"/>
  <c r="I25" i="3"/>
  <c r="N25" i="3" s="1"/>
  <c r="O25" i="3" s="1"/>
  <c r="K25" i="3"/>
  <c r="I24" i="3"/>
  <c r="N24" i="3" s="1"/>
  <c r="O24" i="3" s="1"/>
  <c r="I23" i="3"/>
  <c r="K23" i="3" s="1"/>
  <c r="M30" i="3"/>
  <c r="M29" i="3"/>
  <c r="I30" i="3"/>
  <c r="K30" i="3" s="1"/>
  <c r="N30" i="3"/>
  <c r="O30" i="3" s="1"/>
  <c r="I29" i="3"/>
  <c r="K29" i="3" s="1"/>
  <c r="E30" i="3"/>
  <c r="F30" i="3" s="1"/>
  <c r="E29" i="3"/>
  <c r="F29" i="3"/>
  <c r="E28" i="3"/>
  <c r="F28" i="3" s="1"/>
  <c r="E27" i="3"/>
  <c r="F27" i="3"/>
  <c r="E26" i="3"/>
  <c r="F26" i="3" s="1"/>
  <c r="J16" i="3"/>
  <c r="I16" i="3"/>
  <c r="H16" i="3"/>
  <c r="G16" i="3"/>
  <c r="F16" i="3"/>
  <c r="E25" i="3"/>
  <c r="F25" i="3"/>
  <c r="E24" i="3"/>
  <c r="F24" i="3"/>
  <c r="E23" i="3"/>
  <c r="F23" i="3"/>
  <c r="J15" i="3"/>
  <c r="I15" i="3"/>
  <c r="H15" i="3"/>
  <c r="G15" i="3"/>
  <c r="F15" i="3"/>
  <c r="J14" i="3"/>
  <c r="I14" i="3"/>
  <c r="H14" i="3"/>
  <c r="G14" i="3"/>
  <c r="F14" i="3"/>
  <c r="J323" i="1"/>
  <c r="K24" i="3"/>
  <c r="K31" i="3"/>
  <c r="N32" i="3"/>
  <c r="O32" i="3"/>
  <c r="N36" i="3"/>
  <c r="O36" i="3" s="1"/>
  <c r="N29" i="3" l="1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>
  <authors>
    <author>Perkins, Sam</author>
  </authors>
  <commentList>
    <comment ref="A35" authorId="0" shapeId="0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</commentList>
</comments>
</file>

<file path=xl/sharedStrings.xml><?xml version="1.0" encoding="utf-8"?>
<sst xmlns="http://schemas.openxmlformats.org/spreadsheetml/2006/main" count="2030" uniqueCount="401">
  <si>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</si>
  <si>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</si>
  <si>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</si>
  <si>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</si>
  <si>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</si>
  <si>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</si>
  <si>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</si>
  <si>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</si>
  <si>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</si>
  <si>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</si>
  <si>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</si>
  <si>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</si>
  <si>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</si>
  <si>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</si>
  <si>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</si>
  <si>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</si>
  <si>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</si>
  <si>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</si>
  <si>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</si>
  <si>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</si>
  <si>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</si>
  <si>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</si>
  <si>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</si>
  <si>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</si>
  <si>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</si>
  <si>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</si>
  <si>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</si>
  <si>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</si>
  <si>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</si>
  <si>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</si>
  <si>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</si>
  <si>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</si>
  <si>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</si>
  <si>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</si>
  <si>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</si>
  <si>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</si>
  <si>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</si>
  <si>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</si>
  <si>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</si>
  <si>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</si>
  <si>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</si>
  <si>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</si>
  <si>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</si>
  <si>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</si>
  <si>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</si>
  <si>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</si>
  <si>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</si>
  <si>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</si>
  <si>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</si>
  <si>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</si>
  <si>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</si>
  <si>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</si>
  <si>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</si>
  <si>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</si>
  <si>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</si>
  <si>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</si>
  <si>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</si>
  <si>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</si>
  <si>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</si>
  <si>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</si>
  <si>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</si>
  <si>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</si>
  <si>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</si>
  <si>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</si>
  <si>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</si>
  <si>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</si>
  <si>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</si>
  <si>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</si>
  <si>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</si>
  <si>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</si>
  <si>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</si>
  <si>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</si>
  <si>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</si>
  <si>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</si>
  <si>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</si>
  <si>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</si>
  <si>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</si>
  <si>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</si>
  <si>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</si>
  <si>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</si>
  <si>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</si>
  <si>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</si>
  <si>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</si>
  <si>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</si>
  <si>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</si>
  <si>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</si>
  <si>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</si>
  <si>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</si>
  <si>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</si>
  <si>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</si>
  <si>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</si>
  <si>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</si>
  <si>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</si>
  <si>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</si>
  <si>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</si>
  <si>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</si>
  <si>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</si>
  <si>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</si>
  <si>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</si>
  <si>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</si>
  <si>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</si>
  <si>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</si>
  <si>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</si>
  <si>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</si>
  <si>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</si>
  <si>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</si>
  <si>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</si>
  <si>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</si>
  <si>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</si>
  <si>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</si>
  <si>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</si>
  <si>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</si>
  <si>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</si>
  <si>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</si>
  <si>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</si>
  <si>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</si>
  <si>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</si>
  <si>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</si>
  <si>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</si>
  <si>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</si>
  <si>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</si>
  <si>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</si>
  <si>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</si>
  <si>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</si>
  <si>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</si>
  <si>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</si>
  <si>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</si>
  <si>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</si>
  <si>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</si>
  <si>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</si>
  <si>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</si>
  <si>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</si>
  <si>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</si>
  <si>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</si>
  <si>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</si>
  <si>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</si>
  <si>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</si>
  <si>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</si>
  <si>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</si>
  <si>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</si>
  <si>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</si>
  <si>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</si>
  <si>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</si>
  <si>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</si>
  <si>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</si>
  <si>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</si>
  <si>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</si>
  <si>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</si>
  <si>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</si>
  <si>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</si>
  <si>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</si>
  <si>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</si>
  <si>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</si>
  <si>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</si>
  <si>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</si>
  <si>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</si>
  <si>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</si>
  <si>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</si>
  <si>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</si>
  <si>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</si>
  <si>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</si>
  <si>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</si>
  <si>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</si>
  <si>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</si>
  <si>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</si>
  <si>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</si>
  <si>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</si>
  <si>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</si>
  <si>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</si>
  <si>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</si>
  <si>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</si>
  <si>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</si>
  <si>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</si>
  <si>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</si>
  <si>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</si>
  <si>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</si>
  <si>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</si>
  <si>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</si>
  <si>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</si>
  <si>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</si>
  <si>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</si>
  <si>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</si>
  <si>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</si>
  <si>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</si>
  <si>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</si>
  <si>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</si>
  <si>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</si>
  <si>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</si>
  <si>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</si>
  <si>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</si>
  <si>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</si>
  <si>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</si>
  <si>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</si>
  <si>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</si>
  <si>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</si>
  <si>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</si>
  <si>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</si>
  <si>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</si>
  <si>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</si>
  <si>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</si>
  <si>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</si>
  <si>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</si>
  <si>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</si>
  <si>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</si>
  <si>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</si>
  <si>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</si>
  <si>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</si>
  <si>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</si>
  <si>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</si>
  <si>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</si>
  <si>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</si>
  <si>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</si>
  <si>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</si>
  <si>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</si>
  <si>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</si>
  <si>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</si>
  <si>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</si>
  <si>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</si>
  <si>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</si>
  <si>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</si>
  <si>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</si>
  <si>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</si>
  <si>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</si>
  <si>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</si>
  <si>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</si>
  <si>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</si>
  <si>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</si>
  <si>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</si>
  <si>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</si>
  <si>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</si>
  <si>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</si>
  <si>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</si>
  <si>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</si>
  <si>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</si>
  <si>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</si>
  <si>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</si>
  <si>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</si>
  <si>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</si>
  <si>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</si>
  <si>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</si>
  <si>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</si>
  <si>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</si>
  <si>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</si>
  <si>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</si>
  <si>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</si>
  <si>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</si>
  <si>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</si>
  <si>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</si>
  <si>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</si>
  <si>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</si>
  <si>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</si>
  <si>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</si>
  <si>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</si>
  <si>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</si>
  <si>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</si>
  <si>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</si>
  <si>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</si>
  <si>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</si>
  <si>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</si>
  <si>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</si>
  <si>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</si>
  <si>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</si>
  <si>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</si>
  <si>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</si>
  <si>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</si>
  <si>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</si>
  <si>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</si>
  <si>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</si>
  <si>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</si>
  <si>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</si>
  <si>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</si>
  <si>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</si>
  <si>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</si>
  <si>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</si>
  <si>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</si>
  <si>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</si>
  <si>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</si>
  <si>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</si>
  <si>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</si>
  <si>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</si>
  <si>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</si>
  <si>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</si>
  <si>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</si>
  <si>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</si>
  <si>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</si>
  <si>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</si>
  <si>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</si>
  <si>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</si>
  <si>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</si>
  <si>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</si>
  <si>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</si>
  <si>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</si>
  <si>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</si>
  <si>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</si>
  <si>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</si>
  <si>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</si>
  <si>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</si>
  <si>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</si>
  <si>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</si>
  <si>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</si>
  <si>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</si>
  <si>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</si>
  <si>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</si>
  <si>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</si>
  <si>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</si>
  <si>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</si>
  <si>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</si>
  <si>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</si>
  <si>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</si>
  <si>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</si>
  <si>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</si>
  <si>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</si>
  <si>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</si>
  <si>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</si>
  <si>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</si>
  <si>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</si>
  <si>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</si>
  <si>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</si>
  <si>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</si>
  <si>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</si>
  <si>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</si>
  <si>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</si>
  <si>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</si>
  <si>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</si>
  <si>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</si>
  <si>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</si>
  <si>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</si>
  <si>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</si>
  <si>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</si>
  <si>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</si>
  <si>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</si>
  <si>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</si>
  <si>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</si>
  <si>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</si>
  <si>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</si>
  <si>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</si>
  <si>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</si>
  <si>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</si>
  <si>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</si>
  <si>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</si>
  <si>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</si>
  <si>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</si>
  <si>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</si>
  <si>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</si>
  <si>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</si>
  <si>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</si>
  <si>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</si>
  <si>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</si>
  <si>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</si>
  <si>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</si>
  <si>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</si>
  <si>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</si>
  <si>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</si>
  <si>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</si>
  <si>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</si>
  <si>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</si>
  <si>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</si>
  <si>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</si>
  <si>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</si>
  <si>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</si>
  <si>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</si>
  <si>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</si>
  <si>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</si>
  <si>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</si>
  <si>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</si>
  <si>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</si>
  <si>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</si>
  <si>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</si>
  <si>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</si>
  <si>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</si>
  <si>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</si>
  <si>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</si>
  <si>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</si>
  <si>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</si>
  <si>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</si>
  <si>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</si>
  <si>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</si>
  <si>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</si>
  <si>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sum of reported acres at pds within Almena district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</si>
  <si>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</si>
  <si>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</si>
  <si>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</si>
  <si>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</si>
  <si>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af</t>
  </si>
  <si>
    <t>return flow fraction</t>
  </si>
  <si>
    <t>return flow</t>
  </si>
  <si>
    <t>est. farm return flow</t>
  </si>
  <si>
    <t>See Attachment 7 for correct version of these calculations --spp Apr 13, 2010</t>
  </si>
  <si>
    <t>[3] sum of range ap2:ap4397 in sheet Rptd_GW_Irr_Use_2009 of RRCS_Overlap_Groups_2009final.xls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</si>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</sst>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379</v>
      </c>
    </row>
    <row r="5" spans="1:2" x14ac:dyDescent="0.35">
      <c r="A5" t="s">
        <v>380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381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265625" customWidth="1"/>
    <col min="4" max="4" width="3.86328125" customWidth="1"/>
    <col min="5" max="5" width="12" customWidth="1"/>
    <col min="6" max="6" width="4.59765625" customWidth="1"/>
    <col min="7" max="7" width="6.26562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topLeftCell="A22" workbookViewId="0">
      <selection activeCell="A38" sqref="A38"/>
    </sheetView>
  </sheetViews>
  <sheetFormatPr defaultRowHeight="12.75" x14ac:dyDescent="0.35"/>
  <cols>
    <col min="5" max="5" width="10.265625" customWidth="1"/>
    <col min="6" max="6" width="11.2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3"/>
      <c r="I19" s="24"/>
    </row>
    <row r="21" spans="1:19" ht="13.15" x14ac:dyDescent="0.4">
      <c r="A21" s="10" t="s">
        <v>368</v>
      </c>
      <c r="M21" s="26" t="s">
        <v>387</v>
      </c>
    </row>
    <row r="22" spans="1:19" ht="38.25" x14ac:dyDescent="0.35">
      <c r="B22" s="18" t="s">
        <v>369</v>
      </c>
      <c r="C22" s="18" t="s">
        <v>370</v>
      </c>
      <c r="D22" s="18" t="s">
        <v>371</v>
      </c>
      <c r="E22" s="25" t="s">
        <v>400</v>
      </c>
      <c r="F22" s="25" t="s">
        <v>394</v>
      </c>
      <c r="G22" s="25"/>
      <c r="H22" s="22" t="s">
        <v>382</v>
      </c>
      <c r="I22" s="22" t="s">
        <v>383</v>
      </c>
      <c r="K22" s="22" t="s">
        <v>384</v>
      </c>
      <c r="M22" s="25" t="s">
        <v>386</v>
      </c>
      <c r="N22" s="22" t="s">
        <v>384</v>
      </c>
      <c r="O22" s="22" t="s">
        <v>385</v>
      </c>
      <c r="Q22" s="21"/>
      <c r="R22" s="21"/>
      <c r="S22" s="21"/>
    </row>
    <row r="23" spans="1:19" x14ac:dyDescent="0.35">
      <c r="A23">
        <v>2001</v>
      </c>
      <c r="B23">
        <v>5321</v>
      </c>
      <c r="C23">
        <v>4971</v>
      </c>
      <c r="D23">
        <v>7985</v>
      </c>
      <c r="E23">
        <f t="shared" ref="E23:E29" si="1">D23-C23</f>
        <v>3014</v>
      </c>
      <c r="F23">
        <f t="shared" ref="F23:F29" si="2">E23/D23</f>
        <v>0.37745773324984344</v>
      </c>
      <c r="H23">
        <v>1938</v>
      </c>
      <c r="I23">
        <f>B23-H23</f>
        <v>3383</v>
      </c>
      <c r="K23">
        <f>I23/B23</f>
        <v>0.63578274760383391</v>
      </c>
      <c r="M23">
        <f>0*H23</f>
        <v>0</v>
      </c>
      <c r="N23">
        <f>(I23+M23)/B23</f>
        <v>0.63578274760383391</v>
      </c>
      <c r="O23">
        <f>(N23/0.25)*B23</f>
        <v>13532.000000000002</v>
      </c>
    </row>
    <row r="24" spans="1:19" x14ac:dyDescent="0.35">
      <c r="A24">
        <v>2002</v>
      </c>
      <c r="B24">
        <v>4065</v>
      </c>
      <c r="C24">
        <v>5558</v>
      </c>
      <c r="D24">
        <v>7228</v>
      </c>
      <c r="E24">
        <f t="shared" si="1"/>
        <v>1670</v>
      </c>
      <c r="F24">
        <f t="shared" si="2"/>
        <v>0.23104593248478142</v>
      </c>
      <c r="H24">
        <v>1889</v>
      </c>
      <c r="I24">
        <f>B24-H24</f>
        <v>2176</v>
      </c>
      <c r="K24">
        <f>I24/B24</f>
        <v>0.5353013530135301</v>
      </c>
      <c r="M24">
        <f>0.1*H24</f>
        <v>188.9</v>
      </c>
      <c r="N24">
        <f>(I24+M24)/B24</f>
        <v>0.5817712177121771</v>
      </c>
      <c r="O24">
        <f>(N24/0.25)*B24</f>
        <v>9459.6</v>
      </c>
    </row>
    <row r="25" spans="1:19" x14ac:dyDescent="0.35">
      <c r="A25">
        <v>2003</v>
      </c>
      <c r="B25">
        <v>3379</v>
      </c>
      <c r="C25">
        <v>1674</v>
      </c>
      <c r="D25">
        <v>6585</v>
      </c>
      <c r="E25">
        <f t="shared" si="1"/>
        <v>4911</v>
      </c>
      <c r="F25">
        <f t="shared" si="2"/>
        <v>0.74578587699316634</v>
      </c>
      <c r="H25">
        <v>1759</v>
      </c>
      <c r="I25">
        <f>B25-H25</f>
        <v>1620</v>
      </c>
      <c r="K25">
        <f>I25/B25</f>
        <v>0.47943178455164248</v>
      </c>
      <c r="M25">
        <f>0.1*H25</f>
        <v>175.9</v>
      </c>
      <c r="N25">
        <f>(I25+M25)/B25</f>
        <v>0.5314886060964783</v>
      </c>
      <c r="O25">
        <f>(N25/0.25)*B25</f>
        <v>7183.6</v>
      </c>
    </row>
    <row r="26" spans="1:19" x14ac:dyDescent="0.35">
      <c r="A26">
        <v>2004</v>
      </c>
      <c r="B26">
        <v>0</v>
      </c>
      <c r="C26">
        <v>0</v>
      </c>
      <c r="D26" s="1">
        <v>8465.3700000000008</v>
      </c>
      <c r="E26" s="1">
        <f t="shared" si="1"/>
        <v>8465.3700000000008</v>
      </c>
      <c r="F26">
        <f t="shared" si="2"/>
        <v>1</v>
      </c>
      <c r="G26" s="17"/>
    </row>
    <row r="27" spans="1:19" x14ac:dyDescent="0.35">
      <c r="A27">
        <v>2005</v>
      </c>
      <c r="B27">
        <v>0</v>
      </c>
      <c r="C27">
        <v>0</v>
      </c>
      <c r="D27" s="1">
        <v>6306.5</v>
      </c>
      <c r="E27" s="1">
        <f t="shared" si="1"/>
        <v>6306.5</v>
      </c>
      <c r="F27">
        <f t="shared" si="2"/>
        <v>1</v>
      </c>
    </row>
    <row r="28" spans="1:19" x14ac:dyDescent="0.35">
      <c r="A28">
        <v>2006</v>
      </c>
      <c r="B28">
        <v>0</v>
      </c>
      <c r="C28">
        <v>0</v>
      </c>
      <c r="D28" s="1">
        <v>6267.33</v>
      </c>
      <c r="E28" s="1">
        <f t="shared" si="1"/>
        <v>6267.33</v>
      </c>
      <c r="F28">
        <f t="shared" si="2"/>
        <v>1</v>
      </c>
    </row>
    <row r="29" spans="1:19" x14ac:dyDescent="0.35">
      <c r="A29">
        <v>2007</v>
      </c>
      <c r="B29">
        <v>1099</v>
      </c>
      <c r="C29">
        <v>1700</v>
      </c>
      <c r="D29">
        <v>6903</v>
      </c>
      <c r="E29" s="1">
        <f t="shared" si="1"/>
        <v>5203</v>
      </c>
      <c r="F29">
        <f t="shared" si="2"/>
        <v>0.75373026220483852</v>
      </c>
      <c r="H29">
        <v>403</v>
      </c>
      <c r="I29">
        <f t="shared" ref="I29:I36" si="3">B29-H29</f>
        <v>696</v>
      </c>
      <c r="K29">
        <f t="shared" ref="K29:K36" si="4">I29/B29</f>
        <v>0.63330300272975437</v>
      </c>
      <c r="M29">
        <f t="shared" ref="M29:M36" si="5">0.13*H29</f>
        <v>52.39</v>
      </c>
      <c r="N29">
        <f t="shared" ref="N29:N36" si="6">(I29+M29)/B29</f>
        <v>0.68097361237488629</v>
      </c>
      <c r="O29">
        <f t="shared" ref="O29:O36" si="7">(N29/0.25)*B29</f>
        <v>2993.56</v>
      </c>
    </row>
    <row r="30" spans="1:19" x14ac:dyDescent="0.35">
      <c r="A30">
        <v>2008</v>
      </c>
      <c r="B30" s="20">
        <v>2217</v>
      </c>
      <c r="C30" s="1">
        <v>1700</v>
      </c>
      <c r="D30">
        <v>6268</v>
      </c>
      <c r="E30" s="1">
        <f t="shared" ref="E30:E38" si="8">D30-C30</f>
        <v>4568</v>
      </c>
      <c r="F30">
        <f t="shared" ref="F30:F38" si="9">E30/D30</f>
        <v>0.72878111040204208</v>
      </c>
      <c r="H30">
        <v>827</v>
      </c>
      <c r="I30">
        <f t="shared" si="3"/>
        <v>1390</v>
      </c>
      <c r="K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>
        <v>2009</v>
      </c>
      <c r="B31" s="20">
        <v>1551</v>
      </c>
      <c r="C31">
        <v>1100</v>
      </c>
      <c r="D31" s="1">
        <v>6663</v>
      </c>
      <c r="E31" s="1">
        <f t="shared" si="8"/>
        <v>5563</v>
      </c>
      <c r="F31">
        <f t="shared" si="9"/>
        <v>0.834909200060033</v>
      </c>
      <c r="H31">
        <v>300</v>
      </c>
      <c r="I31">
        <f t="shared" si="3"/>
        <v>1251</v>
      </c>
      <c r="K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>
        <v>2010</v>
      </c>
      <c r="B32" s="20">
        <v>3330</v>
      </c>
      <c r="C32" s="1">
        <v>1700</v>
      </c>
      <c r="D32" s="1">
        <v>6045</v>
      </c>
      <c r="E32" s="1">
        <f t="shared" si="8"/>
        <v>4345</v>
      </c>
      <c r="F32">
        <f t="shared" si="9"/>
        <v>0.71877584780810588</v>
      </c>
      <c r="H32">
        <v>877</v>
      </c>
      <c r="I32">
        <f t="shared" si="3"/>
        <v>2453</v>
      </c>
      <c r="K32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>
        <v>2011</v>
      </c>
      <c r="B33">
        <v>2277</v>
      </c>
      <c r="C33">
        <v>1500</v>
      </c>
      <c r="D33" s="1">
        <v>5845</v>
      </c>
      <c r="E33" s="1">
        <f t="shared" si="8"/>
        <v>4345</v>
      </c>
      <c r="F33">
        <f t="shared" si="9"/>
        <v>0.74337040205303684</v>
      </c>
      <c r="H33">
        <v>722</v>
      </c>
      <c r="I33">
        <f t="shared" si="3"/>
        <v>1555</v>
      </c>
      <c r="K33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>
        <v>2012</v>
      </c>
      <c r="B34" s="20">
        <v>3172</v>
      </c>
      <c r="C34" s="1">
        <v>2450</v>
      </c>
      <c r="D34" s="1">
        <v>6065</v>
      </c>
      <c r="E34" s="1">
        <f t="shared" si="8"/>
        <v>3615</v>
      </c>
      <c r="F34">
        <f t="shared" si="9"/>
        <v>0.596042868920033</v>
      </c>
      <c r="G34" s="1"/>
      <c r="H34" s="1">
        <v>1806</v>
      </c>
      <c r="I34">
        <f t="shared" si="3"/>
        <v>1366</v>
      </c>
      <c r="K34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>
        <v>2013</v>
      </c>
      <c r="B35" s="20">
        <v>2274</v>
      </c>
      <c r="C35" s="1">
        <v>2200</v>
      </c>
      <c r="D35" s="1">
        <v>6085</v>
      </c>
      <c r="E35" s="1">
        <f t="shared" si="8"/>
        <v>3885</v>
      </c>
      <c r="F35">
        <f t="shared" si="9"/>
        <v>0.63845521774856206</v>
      </c>
      <c r="G35" s="1"/>
      <c r="H35" s="1">
        <v>1306</v>
      </c>
      <c r="I35">
        <f t="shared" si="3"/>
        <v>968</v>
      </c>
      <c r="K35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>
        <v>2014</v>
      </c>
      <c r="B36" s="20">
        <v>1385</v>
      </c>
      <c r="C36" s="1">
        <v>2500</v>
      </c>
      <c r="D36" s="28">
        <v>6233.5243224664027</v>
      </c>
      <c r="E36" s="1">
        <f t="shared" si="8"/>
        <v>3733.5243224664027</v>
      </c>
      <c r="F36">
        <f t="shared" si="9"/>
        <v>0.59894276966407478</v>
      </c>
      <c r="G36" s="1"/>
      <c r="H36" s="1">
        <v>595</v>
      </c>
      <c r="I36">
        <f t="shared" si="3"/>
        <v>790</v>
      </c>
      <c r="K36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>
        <v>2015</v>
      </c>
      <c r="B37">
        <v>0</v>
      </c>
      <c r="C37">
        <v>0</v>
      </c>
      <c r="D37" s="1">
        <v>6267.33</v>
      </c>
      <c r="E37" s="1">
        <f t="shared" si="8"/>
        <v>6267.33</v>
      </c>
      <c r="F37">
        <f t="shared" si="9"/>
        <v>1</v>
      </c>
      <c r="G37" s="1"/>
      <c r="H37" s="1"/>
    </row>
    <row r="38" spans="1:15" x14ac:dyDescent="0.35">
      <c r="A38">
        <v>2016</v>
      </c>
      <c r="B38">
        <v>0</v>
      </c>
      <c r="C38">
        <v>0</v>
      </c>
      <c r="D38" s="1">
        <v>5830</v>
      </c>
      <c r="E38" s="1">
        <f t="shared" si="8"/>
        <v>5830</v>
      </c>
      <c r="F38">
        <f t="shared" si="9"/>
        <v>1</v>
      </c>
      <c r="G38" s="1"/>
      <c r="H38" s="1"/>
    </row>
    <row r="40" spans="1:15" x14ac:dyDescent="0.35">
      <c r="A40" s="19" t="s">
        <v>372</v>
      </c>
      <c r="B40" s="26" t="s">
        <v>398</v>
      </c>
    </row>
    <row r="41" spans="1:15" x14ac:dyDescent="0.35">
      <c r="A41" s="19"/>
      <c r="B41" s="26" t="s">
        <v>397</v>
      </c>
    </row>
    <row r="42" spans="1:15" x14ac:dyDescent="0.35">
      <c r="A42" s="19" t="s">
        <v>373</v>
      </c>
      <c r="B42" t="s">
        <v>377</v>
      </c>
    </row>
    <row r="43" spans="1:15" x14ac:dyDescent="0.35">
      <c r="A43" s="19" t="s">
        <v>374</v>
      </c>
      <c r="B43" t="s">
        <v>378</v>
      </c>
    </row>
    <row r="44" spans="1:15" x14ac:dyDescent="0.35">
      <c r="A44" s="19" t="s">
        <v>375</v>
      </c>
      <c r="B44" s="26" t="s">
        <v>399</v>
      </c>
    </row>
    <row r="45" spans="1:15" x14ac:dyDescent="0.35">
      <c r="A45" s="19" t="s">
        <v>376</v>
      </c>
      <c r="B45" s="26" t="s">
        <v>395</v>
      </c>
    </row>
    <row r="47" spans="1:15" x14ac:dyDescent="0.35">
      <c r="A47" s="26" t="s">
        <v>388</v>
      </c>
    </row>
    <row r="49" spans="1:2" x14ac:dyDescent="0.35">
      <c r="A49" s="27" t="s">
        <v>389</v>
      </c>
      <c r="B49" s="26" t="s">
        <v>396</v>
      </c>
    </row>
    <row r="50" spans="1:2" x14ac:dyDescent="0.35">
      <c r="A50" s="26" t="s">
        <v>390</v>
      </c>
      <c r="B50" s="26" t="s">
        <v>393</v>
      </c>
    </row>
    <row r="51" spans="1:2" x14ac:dyDescent="0.35">
      <c r="A51" s="26" t="s">
        <v>391</v>
      </c>
      <c r="B51" s="26" t="s">
        <v>392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</cp:lastModifiedBy>
  <cp:lastPrinted>2004-04-15T15:41:12Z</cp:lastPrinted>
  <dcterms:created xsi:type="dcterms:W3CDTF">2003-12-18T17:24:10Z</dcterms:created>
  <dcterms:modified xsi:type="dcterms:W3CDTF">2017-04-07T14:45:24Z</dcterms:modified>
</cp:coreProperties>
</file>