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A!$A$1:$N$90</definedName>
    <definedName name="_xlnm.Print_Area">A!$A$1:$N$45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58" i="1" l="1"/>
  <c r="N59" i="1"/>
  <c r="N60" i="1"/>
  <c r="N57" i="1" l="1"/>
  <c r="N56" i="1" l="1"/>
  <c r="N55" i="1" l="1"/>
  <c r="N54" i="1" l="1"/>
  <c r="N53" i="1"/>
  <c r="N52" i="1"/>
  <c r="N51" i="1"/>
  <c r="N50" i="1"/>
  <c r="N49" i="1"/>
  <c r="N48" i="1"/>
  <c r="N47" i="1"/>
  <c r="B46" i="1"/>
  <c r="C46" i="1"/>
  <c r="D46" i="1"/>
  <c r="E46" i="1"/>
  <c r="F46" i="1"/>
  <c r="G46" i="1"/>
  <c r="H46" i="1"/>
  <c r="I46" i="1"/>
  <c r="J46" i="1"/>
  <c r="K46" i="1"/>
  <c r="L46" i="1"/>
  <c r="M46" i="1"/>
  <c r="B45" i="1"/>
  <c r="C45" i="1"/>
  <c r="D45" i="1"/>
  <c r="E45" i="1"/>
  <c r="F45" i="1"/>
  <c r="G45" i="1"/>
  <c r="H45" i="1"/>
  <c r="I45" i="1"/>
  <c r="J45" i="1"/>
  <c r="K45" i="1"/>
  <c r="L45" i="1"/>
  <c r="M4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H35" i="1"/>
  <c r="N35" i="1" s="1"/>
  <c r="G36" i="1"/>
  <c r="H36" i="1"/>
  <c r="I36" i="1"/>
  <c r="N37" i="1"/>
  <c r="N38" i="1"/>
  <c r="N39" i="1"/>
  <c r="N40" i="1"/>
  <c r="N41" i="1"/>
  <c r="N42" i="1"/>
  <c r="N43" i="1"/>
  <c r="N44" i="1"/>
  <c r="N36" i="1" l="1"/>
  <c r="N45" i="1"/>
  <c r="N46" i="1"/>
</calcChain>
</file>

<file path=xl/sharedStrings.xml><?xml version="1.0" encoding="utf-8"?>
<sst xmlns="http://schemas.openxmlformats.org/spreadsheetml/2006/main" count="17" uniqueCount="17">
  <si>
    <t>YEAR</t>
  </si>
  <si>
    <t xml:space="preserve">      JAN</t>
  </si>
  <si>
    <t xml:space="preserve">      FEB</t>
  </si>
  <si>
    <t xml:space="preserve">      MAR</t>
  </si>
  <si>
    <t xml:space="preserve">      APR</t>
  </si>
  <si>
    <t xml:space="preserve">      MAY</t>
  </si>
  <si>
    <t>OUTFLOW IN ACRE-FEET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</si>
  <si>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</si>
  <si>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</si>
  <si>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</si>
  <si>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</si>
  <si>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</si>
  <si>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</si>
  <si>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</si>
  <si>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TOTAL</t>
  </si>
  <si>
    <t>NORTON DAM</t>
  </si>
  <si>
    <t>NOR-OUTF.XLSX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</si>
</sst>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3" fontId="1" fillId="0" borderId="0" xfId="0" applyNumberFormat="1" applyFont="1"/>
    <xf numFmtId="3" fontId="3" fillId="0" borderId="0" xfId="0" applyNumberFormat="1" applyFont="1" applyAlignment="1"/>
    <xf numFmtId="3" fontId="2" fillId="0" borderId="0" xfId="0" applyNumberFormat="1" applyFont="1" applyAlignment="1">
      <alignment horizontal="right"/>
    </xf>
    <xf numFmtId="0" fontId="1" fillId="0" borderId="0" xfId="0" applyNumberFormat="1" applyFont="1" applyBorder="1"/>
    <xf numFmtId="0" fontId="1" fillId="0" borderId="0" xfId="0" applyNumberFormat="1" applyFont="1" applyBorder="1" applyAlignment="1"/>
    <xf numFmtId="3" fontId="1" fillId="0" borderId="0" xfId="0" applyNumberFormat="1" applyFont="1" applyBorder="1"/>
    <xf numFmtId="0" fontId="2" fillId="0" borderId="1" xfId="0" applyNumberFormat="1" applyFont="1" applyBorder="1" applyAlignment="1">
      <alignment horizontal="right"/>
    </xf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tabSelected="1" showOutlineSymbols="0" zoomScaleNormal="100" workbookViewId="0">
      <pane ySplit="5" topLeftCell="A27" activePane="bottomLeft" state="frozen"/>
      <selection pane="bottomLeft" activeCell="A59" sqref="A59"/>
    </sheetView>
  </sheetViews>
  <sheetFormatPr defaultColWidth="7.77734375" defaultRowHeight="15"/>
  <cols>
    <col min="1" max="1" width="5.77734375" style="1" customWidth="1"/>
    <col min="2" max="14" width="10.77734375" style="1" customWidth="1"/>
    <col min="15" max="16384" width="7.77734375" style="1"/>
  </cols>
  <sheetData>
    <row r="1" spans="1:20">
      <c r="A1" s="1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20">
      <c r="A2" s="13" t="s">
        <v>15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2"/>
    </row>
    <row r="3" spans="1:20">
      <c r="A3" s="13" t="s">
        <v>6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2"/>
    </row>
    <row r="4" spans="1:20">
      <c r="A4" s="2"/>
      <c r="O4" s="2"/>
    </row>
    <row r="5" spans="1:20" ht="15.75" thickBot="1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0" t="s">
        <v>7</v>
      </c>
      <c r="H5" s="10" t="s">
        <v>8</v>
      </c>
      <c r="I5" s="10" t="s">
        <v>9</v>
      </c>
      <c r="J5" s="10" t="s">
        <v>10</v>
      </c>
      <c r="K5" s="10" t="s">
        <v>11</v>
      </c>
      <c r="L5" s="10" t="s">
        <v>12</v>
      </c>
      <c r="M5" s="10" t="s">
        <v>13</v>
      </c>
      <c r="N5" s="10" t="s">
        <v>14</v>
      </c>
      <c r="O5" s="7"/>
      <c r="P5" s="8"/>
      <c r="Q5" s="8"/>
      <c r="R5" s="8"/>
      <c r="S5" s="8"/>
      <c r="T5" s="8"/>
    </row>
    <row r="6" spans="1:20" ht="15.75" thickTop="1">
      <c r="A6" s="7">
        <v>1964</v>
      </c>
      <c r="B6" s="9"/>
      <c r="C6" s="9"/>
      <c r="D6" s="9"/>
      <c r="E6" s="9"/>
      <c r="F6" s="9"/>
      <c r="G6" s="9"/>
      <c r="H6" s="9">
        <v>2026</v>
      </c>
      <c r="I6" s="9">
        <v>184</v>
      </c>
      <c r="J6" s="9">
        <v>150</v>
      </c>
      <c r="K6" s="9">
        <v>10</v>
      </c>
      <c r="L6" s="9">
        <v>0</v>
      </c>
      <c r="M6" s="9">
        <v>0</v>
      </c>
      <c r="N6" s="9">
        <f t="shared" ref="N6:N60" si="0">SUM(B6:M6)</f>
        <v>2370</v>
      </c>
      <c r="O6" s="7"/>
      <c r="P6" s="8"/>
      <c r="Q6" s="8"/>
      <c r="R6" s="8"/>
      <c r="S6" s="8"/>
      <c r="T6" s="8"/>
    </row>
    <row r="7" spans="1:20">
      <c r="A7" s="2">
        <v>1965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1336</v>
      </c>
      <c r="I7" s="4">
        <v>1290</v>
      </c>
      <c r="J7" s="4">
        <v>78</v>
      </c>
      <c r="K7" s="4">
        <v>62</v>
      </c>
      <c r="L7" s="4">
        <v>60</v>
      </c>
      <c r="M7" s="4">
        <v>62</v>
      </c>
      <c r="N7" s="4">
        <f t="shared" si="0"/>
        <v>2888</v>
      </c>
      <c r="O7" s="2"/>
    </row>
    <row r="8" spans="1:20">
      <c r="A8" s="2">
        <v>1966</v>
      </c>
      <c r="B8" s="4">
        <v>62</v>
      </c>
      <c r="C8" s="4">
        <v>50</v>
      </c>
      <c r="D8" s="4">
        <v>62</v>
      </c>
      <c r="E8" s="4">
        <v>60</v>
      </c>
      <c r="F8" s="4">
        <v>210</v>
      </c>
      <c r="G8" s="4">
        <v>178</v>
      </c>
      <c r="H8" s="4">
        <v>838</v>
      </c>
      <c r="I8" s="4">
        <v>136</v>
      </c>
      <c r="J8" s="4">
        <v>108</v>
      </c>
      <c r="K8" s="4">
        <v>60.5</v>
      </c>
      <c r="L8" s="4">
        <v>62</v>
      </c>
      <c r="M8" s="4">
        <v>62</v>
      </c>
      <c r="N8" s="4">
        <f t="shared" si="0"/>
        <v>1888.5</v>
      </c>
      <c r="O8" s="2"/>
    </row>
    <row r="9" spans="1:20">
      <c r="A9" s="2">
        <v>1967</v>
      </c>
      <c r="B9" s="4">
        <v>62</v>
      </c>
      <c r="C9" s="4">
        <v>56</v>
      </c>
      <c r="D9" s="4">
        <v>64</v>
      </c>
      <c r="E9" s="4">
        <v>1010</v>
      </c>
      <c r="F9" s="4">
        <v>1028</v>
      </c>
      <c r="G9" s="4">
        <v>144</v>
      </c>
      <c r="H9" s="4">
        <v>2514</v>
      </c>
      <c r="I9" s="4">
        <v>3092</v>
      </c>
      <c r="J9" s="4">
        <v>1126</v>
      </c>
      <c r="K9" s="4">
        <v>124</v>
      </c>
      <c r="L9" s="4">
        <v>120</v>
      </c>
      <c r="M9" s="4">
        <v>120</v>
      </c>
      <c r="N9" s="4">
        <f t="shared" si="0"/>
        <v>9460</v>
      </c>
      <c r="O9" s="2"/>
    </row>
    <row r="10" spans="1:20">
      <c r="A10" s="2">
        <v>1968</v>
      </c>
      <c r="B10" s="4">
        <v>116</v>
      </c>
      <c r="C10" s="4">
        <v>116</v>
      </c>
      <c r="D10" s="4">
        <v>130</v>
      </c>
      <c r="E10" s="4">
        <v>1426</v>
      </c>
      <c r="F10" s="4">
        <v>136</v>
      </c>
      <c r="G10" s="4">
        <v>1508</v>
      </c>
      <c r="H10" s="4">
        <v>6712</v>
      </c>
      <c r="I10" s="4">
        <v>2342</v>
      </c>
      <c r="J10" s="4">
        <v>788</v>
      </c>
      <c r="K10" s="4">
        <v>128</v>
      </c>
      <c r="L10" s="4">
        <v>120</v>
      </c>
      <c r="M10" s="4">
        <v>120</v>
      </c>
      <c r="N10" s="4">
        <f t="shared" si="0"/>
        <v>13642</v>
      </c>
      <c r="O10" s="2"/>
    </row>
    <row r="11" spans="1:20">
      <c r="A11" s="2">
        <v>1969</v>
      </c>
      <c r="B11" s="4">
        <v>120</v>
      </c>
      <c r="C11" s="4">
        <v>140</v>
      </c>
      <c r="D11" s="4">
        <v>140</v>
      </c>
      <c r="E11" s="4">
        <v>120</v>
      </c>
      <c r="F11" s="4">
        <v>124</v>
      </c>
      <c r="G11" s="4">
        <v>924</v>
      </c>
      <c r="H11" s="4">
        <v>5552</v>
      </c>
      <c r="I11" s="4">
        <v>4316</v>
      </c>
      <c r="J11" s="4">
        <v>120</v>
      </c>
      <c r="K11" s="4">
        <v>124</v>
      </c>
      <c r="L11" s="4">
        <v>120</v>
      </c>
      <c r="M11" s="4">
        <v>120</v>
      </c>
      <c r="N11" s="4">
        <f t="shared" si="0"/>
        <v>11920</v>
      </c>
      <c r="O11" s="2"/>
    </row>
    <row r="12" spans="1:20">
      <c r="A12" s="2">
        <v>1970</v>
      </c>
      <c r="B12" s="4">
        <v>118</v>
      </c>
      <c r="C12" s="4">
        <v>110</v>
      </c>
      <c r="D12" s="4">
        <v>124</v>
      </c>
      <c r="E12" s="4">
        <v>120</v>
      </c>
      <c r="F12" s="4">
        <v>144</v>
      </c>
      <c r="G12" s="4">
        <v>1456</v>
      </c>
      <c r="H12" s="4">
        <v>5604</v>
      </c>
      <c r="I12" s="4">
        <v>4144</v>
      </c>
      <c r="J12" s="4">
        <v>144</v>
      </c>
      <c r="K12" s="4">
        <v>124</v>
      </c>
      <c r="L12" s="4">
        <v>120</v>
      </c>
      <c r="M12" s="4">
        <v>120</v>
      </c>
      <c r="N12" s="4">
        <f t="shared" si="0"/>
        <v>12328</v>
      </c>
      <c r="O12" s="2"/>
    </row>
    <row r="13" spans="1:20">
      <c r="A13" s="2">
        <v>1971</v>
      </c>
      <c r="B13" s="4">
        <v>120</v>
      </c>
      <c r="C13" s="4">
        <v>110</v>
      </c>
      <c r="D13" s="4">
        <v>120</v>
      </c>
      <c r="E13" s="4">
        <v>120</v>
      </c>
      <c r="F13" s="4">
        <v>124</v>
      </c>
      <c r="G13" s="4">
        <v>1342</v>
      </c>
      <c r="H13" s="4">
        <v>4148</v>
      </c>
      <c r="I13" s="4">
        <v>2794</v>
      </c>
      <c r="J13" s="4">
        <v>138</v>
      </c>
      <c r="K13" s="4">
        <v>72</v>
      </c>
      <c r="L13" s="4">
        <v>120</v>
      </c>
      <c r="M13" s="4">
        <v>120</v>
      </c>
      <c r="N13" s="4">
        <f t="shared" si="0"/>
        <v>9328</v>
      </c>
      <c r="O13" s="2"/>
    </row>
    <row r="14" spans="1:20">
      <c r="A14" s="2">
        <v>1972</v>
      </c>
      <c r="B14" s="4">
        <v>124</v>
      </c>
      <c r="C14" s="4">
        <v>116</v>
      </c>
      <c r="D14" s="4">
        <v>124</v>
      </c>
      <c r="E14" s="4">
        <v>120</v>
      </c>
      <c r="F14" s="4">
        <v>124</v>
      </c>
      <c r="G14" s="4">
        <v>120</v>
      </c>
      <c r="H14" s="4">
        <v>2428</v>
      </c>
      <c r="I14" s="4">
        <v>110</v>
      </c>
      <c r="J14" s="4">
        <v>128</v>
      </c>
      <c r="K14" s="4">
        <v>74</v>
      </c>
      <c r="L14" s="4">
        <v>118</v>
      </c>
      <c r="M14" s="4">
        <v>120</v>
      </c>
      <c r="N14" s="4">
        <f t="shared" si="0"/>
        <v>3706</v>
      </c>
      <c r="O14" s="2"/>
    </row>
    <row r="15" spans="1:20">
      <c r="A15" s="2">
        <v>1973</v>
      </c>
      <c r="B15" s="4">
        <v>124</v>
      </c>
      <c r="C15" s="4">
        <v>112</v>
      </c>
      <c r="D15" s="4">
        <v>120</v>
      </c>
      <c r="E15" s="4">
        <v>120</v>
      </c>
      <c r="F15" s="4">
        <v>120</v>
      </c>
      <c r="G15" s="4">
        <v>662</v>
      </c>
      <c r="H15" s="4">
        <v>3810</v>
      </c>
      <c r="I15" s="4">
        <v>3108</v>
      </c>
      <c r="J15" s="4">
        <v>100</v>
      </c>
      <c r="K15" s="4">
        <v>62</v>
      </c>
      <c r="L15" s="4">
        <v>70</v>
      </c>
      <c r="M15" s="4">
        <v>140</v>
      </c>
      <c r="N15" s="4">
        <f t="shared" si="0"/>
        <v>8548</v>
      </c>
      <c r="O15" s="2"/>
    </row>
    <row r="16" spans="1:20">
      <c r="A16" s="2">
        <v>1974</v>
      </c>
      <c r="B16" s="4">
        <v>110</v>
      </c>
      <c r="C16" s="4">
        <v>100</v>
      </c>
      <c r="D16" s="4">
        <v>120</v>
      </c>
      <c r="E16" s="4">
        <v>120</v>
      </c>
      <c r="F16" s="4">
        <v>124</v>
      </c>
      <c r="G16" s="4">
        <v>738</v>
      </c>
      <c r="H16" s="4">
        <v>3404</v>
      </c>
      <c r="I16" s="4">
        <v>158</v>
      </c>
      <c r="J16" s="4">
        <v>114</v>
      </c>
      <c r="K16" s="4">
        <v>84</v>
      </c>
      <c r="L16" s="4">
        <v>120</v>
      </c>
      <c r="M16" s="4">
        <v>124</v>
      </c>
      <c r="N16" s="4">
        <f t="shared" si="0"/>
        <v>5316</v>
      </c>
      <c r="O16" s="2"/>
    </row>
    <row r="17" spans="1:15">
      <c r="A17" s="2">
        <v>1975</v>
      </c>
      <c r="B17" s="4">
        <v>62</v>
      </c>
      <c r="C17" s="4">
        <v>70</v>
      </c>
      <c r="D17" s="4">
        <v>92</v>
      </c>
      <c r="E17" s="4">
        <v>120</v>
      </c>
      <c r="F17" s="4">
        <v>160</v>
      </c>
      <c r="G17" s="4">
        <v>182</v>
      </c>
      <c r="H17" s="4">
        <v>5258</v>
      </c>
      <c r="I17" s="4">
        <v>2648</v>
      </c>
      <c r="J17" s="4">
        <v>140</v>
      </c>
      <c r="K17" s="4">
        <v>122</v>
      </c>
      <c r="L17" s="4">
        <v>116</v>
      </c>
      <c r="M17" s="4">
        <v>62</v>
      </c>
      <c r="N17" s="4">
        <f t="shared" si="0"/>
        <v>9032</v>
      </c>
      <c r="O17" s="2"/>
    </row>
    <row r="18" spans="1:15">
      <c r="A18" s="2">
        <v>1976</v>
      </c>
      <c r="B18" s="4">
        <v>86</v>
      </c>
      <c r="C18" s="4">
        <v>116</v>
      </c>
      <c r="D18" s="4">
        <v>124</v>
      </c>
      <c r="E18" s="4">
        <v>122</v>
      </c>
      <c r="F18" s="4">
        <v>150</v>
      </c>
      <c r="G18" s="4">
        <v>3258</v>
      </c>
      <c r="H18" s="4">
        <v>4262</v>
      </c>
      <c r="I18" s="4">
        <v>170</v>
      </c>
      <c r="J18" s="4">
        <v>130</v>
      </c>
      <c r="K18" s="4">
        <v>124</v>
      </c>
      <c r="L18" s="4">
        <v>120</v>
      </c>
      <c r="M18" s="4">
        <v>124</v>
      </c>
      <c r="N18" s="4">
        <f t="shared" si="0"/>
        <v>8786</v>
      </c>
      <c r="O18" s="2"/>
    </row>
    <row r="19" spans="1:15">
      <c r="A19" s="2">
        <v>1977</v>
      </c>
      <c r="B19" s="4">
        <v>62</v>
      </c>
      <c r="C19" s="4">
        <v>90</v>
      </c>
      <c r="D19" s="4">
        <v>124</v>
      </c>
      <c r="E19" s="4">
        <v>120</v>
      </c>
      <c r="F19" s="4">
        <v>124</v>
      </c>
      <c r="G19" s="4">
        <v>232</v>
      </c>
      <c r="H19" s="4">
        <v>2976</v>
      </c>
      <c r="I19" s="4">
        <v>796</v>
      </c>
      <c r="J19" s="4">
        <v>146</v>
      </c>
      <c r="K19" s="4">
        <v>140</v>
      </c>
      <c r="L19" s="4">
        <v>120</v>
      </c>
      <c r="M19" s="4">
        <v>124</v>
      </c>
      <c r="N19" s="4">
        <f t="shared" si="0"/>
        <v>5054</v>
      </c>
      <c r="O19" s="2"/>
    </row>
    <row r="20" spans="1:15">
      <c r="A20" s="2">
        <v>1978</v>
      </c>
      <c r="B20" s="4">
        <v>56</v>
      </c>
      <c r="C20" s="4">
        <v>52</v>
      </c>
      <c r="D20" s="4">
        <v>86</v>
      </c>
      <c r="E20" s="4">
        <v>66</v>
      </c>
      <c r="F20" s="4">
        <v>82</v>
      </c>
      <c r="G20" s="4">
        <v>1190</v>
      </c>
      <c r="H20" s="4">
        <v>3852</v>
      </c>
      <c r="I20" s="4">
        <v>90</v>
      </c>
      <c r="J20" s="4">
        <v>80</v>
      </c>
      <c r="K20" s="4">
        <v>84</v>
      </c>
      <c r="L20" s="4">
        <v>58</v>
      </c>
      <c r="M20" s="4">
        <v>64</v>
      </c>
      <c r="N20" s="4">
        <f t="shared" si="0"/>
        <v>5760</v>
      </c>
      <c r="O20" s="2"/>
    </row>
    <row r="21" spans="1:15">
      <c r="A21" s="2">
        <v>1979</v>
      </c>
      <c r="B21" s="4">
        <v>48</v>
      </c>
      <c r="C21" s="4">
        <v>40</v>
      </c>
      <c r="D21" s="4">
        <v>43</v>
      </c>
      <c r="E21" s="4">
        <v>53</v>
      </c>
      <c r="F21" s="4">
        <v>82</v>
      </c>
      <c r="G21" s="4">
        <v>97</v>
      </c>
      <c r="H21" s="4">
        <v>84</v>
      </c>
      <c r="I21" s="4">
        <v>88</v>
      </c>
      <c r="J21" s="4">
        <v>104</v>
      </c>
      <c r="K21" s="4">
        <v>83</v>
      </c>
      <c r="L21" s="4">
        <v>45</v>
      </c>
      <c r="M21" s="4">
        <v>44</v>
      </c>
      <c r="N21" s="4">
        <f t="shared" si="0"/>
        <v>811</v>
      </c>
      <c r="O21" s="2"/>
    </row>
    <row r="22" spans="1:15">
      <c r="A22" s="2">
        <v>1980</v>
      </c>
      <c r="B22" s="4">
        <v>46</v>
      </c>
      <c r="C22" s="4">
        <v>44</v>
      </c>
      <c r="D22" s="4">
        <v>47</v>
      </c>
      <c r="E22" s="4">
        <v>60</v>
      </c>
      <c r="F22" s="4">
        <v>88</v>
      </c>
      <c r="G22" s="4">
        <v>88</v>
      </c>
      <c r="H22" s="4">
        <v>1839</v>
      </c>
      <c r="I22" s="4">
        <v>95</v>
      </c>
      <c r="J22" s="4">
        <v>92</v>
      </c>
      <c r="K22" s="4">
        <v>79</v>
      </c>
      <c r="L22" s="4">
        <v>41</v>
      </c>
      <c r="M22" s="4">
        <v>44</v>
      </c>
      <c r="N22" s="4">
        <f t="shared" si="0"/>
        <v>2563</v>
      </c>
      <c r="O22" s="2"/>
    </row>
    <row r="23" spans="1:15">
      <c r="A23" s="2">
        <v>1981</v>
      </c>
      <c r="B23" s="4">
        <v>43</v>
      </c>
      <c r="C23" s="4">
        <v>40</v>
      </c>
      <c r="D23" s="4">
        <v>21</v>
      </c>
      <c r="E23" s="4">
        <v>26</v>
      </c>
      <c r="F23" s="4">
        <v>22</v>
      </c>
      <c r="G23" s="4">
        <v>53</v>
      </c>
      <c r="H23" s="4">
        <v>47</v>
      </c>
      <c r="I23" s="4">
        <v>54</v>
      </c>
      <c r="J23" s="4">
        <v>41</v>
      </c>
      <c r="K23" s="4">
        <v>30</v>
      </c>
      <c r="L23" s="4">
        <v>24</v>
      </c>
      <c r="M23" s="4">
        <v>28</v>
      </c>
      <c r="N23" s="4">
        <f t="shared" si="0"/>
        <v>429</v>
      </c>
      <c r="O23" s="2"/>
    </row>
    <row r="24" spans="1:15">
      <c r="A24" s="2">
        <v>1982</v>
      </c>
      <c r="B24" s="4">
        <v>41</v>
      </c>
      <c r="C24" s="4">
        <v>29</v>
      </c>
      <c r="D24" s="4">
        <v>28</v>
      </c>
      <c r="E24" s="4">
        <v>46</v>
      </c>
      <c r="F24" s="4">
        <v>25</v>
      </c>
      <c r="G24" s="4">
        <v>42</v>
      </c>
      <c r="H24" s="4">
        <v>78</v>
      </c>
      <c r="I24" s="4">
        <v>71</v>
      </c>
      <c r="J24" s="4">
        <v>53</v>
      </c>
      <c r="K24" s="4">
        <v>38</v>
      </c>
      <c r="L24" s="4">
        <v>28</v>
      </c>
      <c r="M24" s="4">
        <v>27</v>
      </c>
      <c r="N24" s="4">
        <f t="shared" si="0"/>
        <v>506</v>
      </c>
      <c r="O24" s="2"/>
    </row>
    <row r="25" spans="1:15">
      <c r="A25" s="2">
        <v>1983</v>
      </c>
      <c r="B25" s="4">
        <v>26</v>
      </c>
      <c r="C25" s="4">
        <v>22</v>
      </c>
      <c r="D25" s="4">
        <v>18</v>
      </c>
      <c r="E25" s="4">
        <v>26</v>
      </c>
      <c r="F25" s="4">
        <v>34</v>
      </c>
      <c r="G25" s="4">
        <v>67</v>
      </c>
      <c r="H25" s="4">
        <v>56</v>
      </c>
      <c r="I25" s="4">
        <v>65</v>
      </c>
      <c r="J25" s="4">
        <v>62</v>
      </c>
      <c r="K25" s="4">
        <v>58</v>
      </c>
      <c r="L25" s="4">
        <v>38</v>
      </c>
      <c r="M25" s="4">
        <v>34</v>
      </c>
      <c r="N25" s="4">
        <f t="shared" si="0"/>
        <v>506</v>
      </c>
      <c r="O25" s="2"/>
    </row>
    <row r="26" spans="1:15">
      <c r="A26" s="2">
        <v>1984</v>
      </c>
      <c r="B26" s="4">
        <v>48</v>
      </c>
      <c r="C26" s="4">
        <v>49</v>
      </c>
      <c r="D26" s="4">
        <v>40</v>
      </c>
      <c r="E26" s="4">
        <v>39</v>
      </c>
      <c r="F26" s="4">
        <v>51</v>
      </c>
      <c r="G26" s="4">
        <v>67</v>
      </c>
      <c r="H26" s="4">
        <v>61</v>
      </c>
      <c r="I26" s="4">
        <v>89</v>
      </c>
      <c r="J26" s="4">
        <v>51</v>
      </c>
      <c r="K26" s="4">
        <v>36</v>
      </c>
      <c r="L26" s="4">
        <v>47</v>
      </c>
      <c r="M26" s="4">
        <v>47</v>
      </c>
      <c r="N26" s="4">
        <f t="shared" si="0"/>
        <v>625</v>
      </c>
      <c r="O26" s="2"/>
    </row>
    <row r="27" spans="1:15">
      <c r="A27" s="2">
        <v>1985</v>
      </c>
      <c r="B27" s="4">
        <v>42</v>
      </c>
      <c r="C27" s="4">
        <v>37</v>
      </c>
      <c r="D27" s="4">
        <v>38</v>
      </c>
      <c r="E27" s="4">
        <v>46</v>
      </c>
      <c r="F27" s="4">
        <v>40</v>
      </c>
      <c r="G27" s="4">
        <v>72</v>
      </c>
      <c r="H27" s="4">
        <v>83</v>
      </c>
      <c r="I27" s="4">
        <v>58</v>
      </c>
      <c r="J27" s="4">
        <v>43</v>
      </c>
      <c r="K27" s="4">
        <v>26</v>
      </c>
      <c r="L27" s="4">
        <v>24</v>
      </c>
      <c r="M27" s="4">
        <v>23</v>
      </c>
      <c r="N27" s="4">
        <f t="shared" si="0"/>
        <v>532</v>
      </c>
      <c r="O27" s="2"/>
    </row>
    <row r="28" spans="1:15">
      <c r="A28" s="2">
        <v>1986</v>
      </c>
      <c r="B28" s="4">
        <v>23</v>
      </c>
      <c r="C28" s="4">
        <v>20</v>
      </c>
      <c r="D28" s="4">
        <v>27</v>
      </c>
      <c r="E28" s="4">
        <v>39</v>
      </c>
      <c r="F28" s="4">
        <v>40</v>
      </c>
      <c r="G28" s="4">
        <v>423</v>
      </c>
      <c r="H28" s="4">
        <v>2730</v>
      </c>
      <c r="I28" s="4">
        <v>59</v>
      </c>
      <c r="J28" s="4">
        <v>47</v>
      </c>
      <c r="K28" s="4">
        <v>34</v>
      </c>
      <c r="L28" s="4">
        <v>28</v>
      </c>
      <c r="M28" s="4">
        <v>25</v>
      </c>
      <c r="N28" s="4">
        <f t="shared" si="0"/>
        <v>3495</v>
      </c>
      <c r="O28" s="2"/>
    </row>
    <row r="29" spans="1:15">
      <c r="A29" s="2">
        <v>1987</v>
      </c>
      <c r="B29" s="4">
        <v>21</v>
      </c>
      <c r="C29" s="4">
        <v>16</v>
      </c>
      <c r="D29" s="4">
        <v>22</v>
      </c>
      <c r="E29" s="4">
        <v>35</v>
      </c>
      <c r="F29" s="4">
        <v>38</v>
      </c>
      <c r="G29" s="4">
        <v>414</v>
      </c>
      <c r="H29" s="4">
        <v>1232</v>
      </c>
      <c r="I29" s="4">
        <v>1020</v>
      </c>
      <c r="J29" s="4">
        <v>50</v>
      </c>
      <c r="K29" s="4">
        <v>44</v>
      </c>
      <c r="L29" s="4">
        <v>33</v>
      </c>
      <c r="M29" s="4">
        <v>34</v>
      </c>
      <c r="N29" s="4">
        <f t="shared" si="0"/>
        <v>2959</v>
      </c>
      <c r="O29" s="2"/>
    </row>
    <row r="30" spans="1:15">
      <c r="A30" s="2">
        <v>1988</v>
      </c>
      <c r="B30" s="4">
        <v>26</v>
      </c>
      <c r="C30" s="4">
        <v>25</v>
      </c>
      <c r="D30" s="4">
        <v>7</v>
      </c>
      <c r="E30" s="4">
        <v>26</v>
      </c>
      <c r="F30" s="4">
        <v>50</v>
      </c>
      <c r="G30" s="4">
        <v>1830</v>
      </c>
      <c r="H30" s="4">
        <v>667</v>
      </c>
      <c r="I30" s="4">
        <v>1340</v>
      </c>
      <c r="J30" s="4">
        <v>64</v>
      </c>
      <c r="K30" s="4">
        <v>51</v>
      </c>
      <c r="L30" s="4">
        <v>39</v>
      </c>
      <c r="M30" s="4">
        <v>33</v>
      </c>
      <c r="N30" s="4">
        <f t="shared" si="0"/>
        <v>4158</v>
      </c>
      <c r="O30" s="2"/>
    </row>
    <row r="31" spans="1:15">
      <c r="A31" s="2">
        <v>1989</v>
      </c>
      <c r="B31" s="4">
        <v>29</v>
      </c>
      <c r="C31" s="4">
        <v>28</v>
      </c>
      <c r="D31" s="4">
        <v>39</v>
      </c>
      <c r="E31" s="4">
        <v>71</v>
      </c>
      <c r="F31" s="4">
        <v>62</v>
      </c>
      <c r="G31" s="4">
        <v>62</v>
      </c>
      <c r="H31" s="4">
        <v>2342</v>
      </c>
      <c r="I31" s="4">
        <v>49</v>
      </c>
      <c r="J31" s="4">
        <v>47</v>
      </c>
      <c r="K31" s="4">
        <v>46</v>
      </c>
      <c r="L31" s="4">
        <v>35</v>
      </c>
      <c r="M31" s="4">
        <v>26</v>
      </c>
      <c r="N31" s="4">
        <f t="shared" si="0"/>
        <v>2836</v>
      </c>
      <c r="O31" s="2"/>
    </row>
    <row r="32" spans="1:15">
      <c r="A32" s="2">
        <v>1990</v>
      </c>
      <c r="B32" s="4">
        <v>18</v>
      </c>
      <c r="C32" s="4">
        <v>18</v>
      </c>
      <c r="D32" s="4">
        <v>23</v>
      </c>
      <c r="E32" s="4">
        <v>42</v>
      </c>
      <c r="F32" s="4">
        <v>47</v>
      </c>
      <c r="G32" s="4">
        <v>107</v>
      </c>
      <c r="H32" s="4">
        <v>2880</v>
      </c>
      <c r="I32" s="4">
        <v>62</v>
      </c>
      <c r="J32" s="4">
        <v>54</v>
      </c>
      <c r="K32" s="4">
        <v>37</v>
      </c>
      <c r="L32" s="4">
        <v>27</v>
      </c>
      <c r="M32" s="4">
        <v>25</v>
      </c>
      <c r="N32" s="4">
        <f t="shared" si="0"/>
        <v>3340</v>
      </c>
      <c r="O32" s="2"/>
    </row>
    <row r="33" spans="1:17">
      <c r="A33" s="2">
        <v>1991</v>
      </c>
      <c r="B33" s="4">
        <v>26</v>
      </c>
      <c r="C33" s="4">
        <v>22</v>
      </c>
      <c r="D33" s="4">
        <v>27</v>
      </c>
      <c r="E33" s="4">
        <v>36</v>
      </c>
      <c r="F33" s="4">
        <v>34</v>
      </c>
      <c r="G33" s="4">
        <v>55</v>
      </c>
      <c r="H33" s="4">
        <v>69</v>
      </c>
      <c r="I33" s="4">
        <v>54</v>
      </c>
      <c r="J33" s="4">
        <v>46</v>
      </c>
      <c r="K33" s="4">
        <v>39</v>
      </c>
      <c r="L33" s="4">
        <v>24</v>
      </c>
      <c r="M33" s="4">
        <v>24</v>
      </c>
      <c r="N33" s="4">
        <f t="shared" si="0"/>
        <v>456</v>
      </c>
      <c r="O33" s="2"/>
    </row>
    <row r="34" spans="1:17">
      <c r="A34" s="2">
        <v>1992</v>
      </c>
      <c r="B34" s="4">
        <v>24</v>
      </c>
      <c r="C34" s="4">
        <v>23</v>
      </c>
      <c r="D34" s="4">
        <v>25</v>
      </c>
      <c r="E34" s="4">
        <v>34</v>
      </c>
      <c r="F34" s="4">
        <v>62</v>
      </c>
      <c r="G34" s="4">
        <v>43</v>
      </c>
      <c r="H34" s="4">
        <v>47</v>
      </c>
      <c r="I34" s="4">
        <v>41</v>
      </c>
      <c r="J34" s="4">
        <v>50</v>
      </c>
      <c r="K34" s="4">
        <v>40</v>
      </c>
      <c r="L34" s="4">
        <v>29</v>
      </c>
      <c r="M34" s="4">
        <v>26</v>
      </c>
      <c r="N34" s="4">
        <f t="shared" si="0"/>
        <v>444</v>
      </c>
      <c r="O34" s="4"/>
      <c r="P34" s="4"/>
    </row>
    <row r="35" spans="1:17">
      <c r="A35" s="2">
        <v>1993</v>
      </c>
      <c r="B35" s="4">
        <v>27</v>
      </c>
      <c r="C35" s="4">
        <v>23</v>
      </c>
      <c r="D35" s="4">
        <v>31</v>
      </c>
      <c r="E35" s="4">
        <v>31</v>
      </c>
      <c r="F35" s="4">
        <v>36</v>
      </c>
      <c r="G35" s="4">
        <v>59</v>
      </c>
      <c r="H35" s="4">
        <f>218+48</f>
        <v>266</v>
      </c>
      <c r="I35" s="4">
        <v>46</v>
      </c>
      <c r="J35" s="4">
        <v>35</v>
      </c>
      <c r="K35" s="4">
        <v>36</v>
      </c>
      <c r="L35" s="4">
        <v>26</v>
      </c>
      <c r="M35" s="4">
        <v>26</v>
      </c>
      <c r="N35" s="4">
        <f t="shared" si="0"/>
        <v>642</v>
      </c>
      <c r="O35" s="4"/>
      <c r="P35" s="4"/>
      <c r="Q35" s="4"/>
    </row>
    <row r="36" spans="1:17">
      <c r="A36" s="2">
        <v>1994</v>
      </c>
      <c r="B36" s="4">
        <v>23</v>
      </c>
      <c r="C36" s="4">
        <v>15</v>
      </c>
      <c r="D36" s="4">
        <v>30</v>
      </c>
      <c r="E36" s="4">
        <v>28</v>
      </c>
      <c r="F36" s="4">
        <v>40</v>
      </c>
      <c r="G36" s="4">
        <f>77+56</f>
        <v>133</v>
      </c>
      <c r="H36" s="4">
        <f>496+46</f>
        <v>542</v>
      </c>
      <c r="I36" s="4">
        <f>946+45</f>
        <v>991</v>
      </c>
      <c r="J36" s="4">
        <v>38</v>
      </c>
      <c r="K36" s="4">
        <v>31</v>
      </c>
      <c r="L36" s="4">
        <v>21</v>
      </c>
      <c r="M36" s="4">
        <v>16</v>
      </c>
      <c r="N36" s="4">
        <f t="shared" si="0"/>
        <v>1908</v>
      </c>
      <c r="O36" s="4"/>
      <c r="P36" s="4"/>
      <c r="Q36" s="4"/>
    </row>
    <row r="37" spans="1:17">
      <c r="A37" s="2">
        <v>1995</v>
      </c>
      <c r="B37" s="4">
        <v>17</v>
      </c>
      <c r="C37" s="4">
        <v>19</v>
      </c>
      <c r="D37" s="4">
        <v>20</v>
      </c>
      <c r="E37" s="4">
        <v>25</v>
      </c>
      <c r="F37" s="4">
        <v>26</v>
      </c>
      <c r="G37" s="4">
        <v>54</v>
      </c>
      <c r="H37" s="4">
        <v>2575</v>
      </c>
      <c r="I37" s="4">
        <v>2305</v>
      </c>
      <c r="J37" s="4">
        <v>40</v>
      </c>
      <c r="K37" s="4">
        <v>45</v>
      </c>
      <c r="L37" s="4">
        <v>26</v>
      </c>
      <c r="M37" s="4">
        <v>24</v>
      </c>
      <c r="N37" s="4">
        <f t="shared" si="0"/>
        <v>5176</v>
      </c>
      <c r="O37" s="4"/>
      <c r="P37" s="4"/>
      <c r="Q37" s="4"/>
    </row>
    <row r="38" spans="1:17">
      <c r="A38" s="2">
        <v>1996</v>
      </c>
      <c r="B38" s="4">
        <v>26</v>
      </c>
      <c r="C38" s="4">
        <v>26</v>
      </c>
      <c r="D38" s="4">
        <v>27</v>
      </c>
      <c r="E38" s="4">
        <v>43</v>
      </c>
      <c r="F38" s="4">
        <v>41</v>
      </c>
      <c r="G38" s="4">
        <v>41</v>
      </c>
      <c r="H38" s="4">
        <v>3142</v>
      </c>
      <c r="I38" s="4">
        <v>801</v>
      </c>
      <c r="J38" s="4">
        <v>42</v>
      </c>
      <c r="K38" s="4">
        <v>39</v>
      </c>
      <c r="L38" s="4">
        <v>26</v>
      </c>
      <c r="M38" s="4">
        <v>23</v>
      </c>
      <c r="N38" s="4">
        <f t="shared" si="0"/>
        <v>4277</v>
      </c>
      <c r="O38" s="4"/>
      <c r="P38" s="4"/>
      <c r="Q38" s="4"/>
    </row>
    <row r="39" spans="1:17">
      <c r="A39" s="2">
        <v>1997</v>
      </c>
      <c r="B39" s="4">
        <v>24</v>
      </c>
      <c r="C39" s="4">
        <v>400</v>
      </c>
      <c r="D39" s="4">
        <v>763</v>
      </c>
      <c r="E39" s="4">
        <v>733</v>
      </c>
      <c r="F39" s="4">
        <v>51</v>
      </c>
      <c r="G39" s="4">
        <v>1875</v>
      </c>
      <c r="H39" s="4">
        <v>4279</v>
      </c>
      <c r="I39" s="4">
        <v>2599</v>
      </c>
      <c r="J39" s="4">
        <v>43</v>
      </c>
      <c r="K39" s="4">
        <v>35</v>
      </c>
      <c r="L39" s="4">
        <v>30</v>
      </c>
      <c r="M39" s="4">
        <v>28</v>
      </c>
      <c r="N39" s="4">
        <f t="shared" si="0"/>
        <v>10860</v>
      </c>
      <c r="O39" s="4"/>
      <c r="P39" s="4"/>
      <c r="Q39" s="4"/>
    </row>
    <row r="40" spans="1:17">
      <c r="A40" s="2">
        <v>1998</v>
      </c>
      <c r="B40" s="4">
        <v>25</v>
      </c>
      <c r="C40" s="4">
        <v>22</v>
      </c>
      <c r="D40" s="4">
        <v>24</v>
      </c>
      <c r="E40" s="4">
        <v>33</v>
      </c>
      <c r="F40" s="4">
        <v>49</v>
      </c>
      <c r="G40" s="4">
        <v>1666</v>
      </c>
      <c r="H40" s="4">
        <v>3063</v>
      </c>
      <c r="I40" s="4">
        <v>62</v>
      </c>
      <c r="J40" s="4">
        <v>63</v>
      </c>
      <c r="K40" s="4">
        <v>41</v>
      </c>
      <c r="L40" s="4">
        <v>34</v>
      </c>
      <c r="M40" s="4">
        <v>33</v>
      </c>
      <c r="N40" s="4">
        <f t="shared" si="0"/>
        <v>5115</v>
      </c>
      <c r="O40" s="4"/>
      <c r="P40" s="4"/>
      <c r="Q40" s="4"/>
    </row>
    <row r="41" spans="1:17">
      <c r="A41" s="2">
        <v>1999</v>
      </c>
      <c r="B41" s="5">
        <v>26</v>
      </c>
      <c r="C41" s="5">
        <v>24</v>
      </c>
      <c r="D41" s="5">
        <v>27</v>
      </c>
      <c r="E41" s="5">
        <v>34</v>
      </c>
      <c r="F41" s="5">
        <v>47</v>
      </c>
      <c r="G41" s="5">
        <v>53</v>
      </c>
      <c r="H41" s="5">
        <v>3437</v>
      </c>
      <c r="I41" s="5">
        <v>1415</v>
      </c>
      <c r="J41" s="5">
        <v>107</v>
      </c>
      <c r="K41" s="5">
        <v>104</v>
      </c>
      <c r="L41" s="5">
        <v>92</v>
      </c>
      <c r="M41" s="5">
        <v>89</v>
      </c>
      <c r="N41" s="4">
        <f t="shared" si="0"/>
        <v>5455</v>
      </c>
      <c r="O41" s="4"/>
      <c r="P41" s="4"/>
      <c r="Q41" s="4"/>
    </row>
    <row r="42" spans="1:17">
      <c r="A42" s="2">
        <v>2000</v>
      </c>
      <c r="B42" s="5">
        <v>88</v>
      </c>
      <c r="C42" s="5">
        <v>82</v>
      </c>
      <c r="D42" s="5">
        <v>90</v>
      </c>
      <c r="E42" s="5">
        <v>77</v>
      </c>
      <c r="F42" s="5">
        <v>93</v>
      </c>
      <c r="G42" s="5">
        <v>487</v>
      </c>
      <c r="H42" s="5">
        <v>1841</v>
      </c>
      <c r="I42" s="5">
        <v>1908</v>
      </c>
      <c r="J42" s="5">
        <v>88</v>
      </c>
      <c r="K42" s="5">
        <v>72</v>
      </c>
      <c r="L42" s="5">
        <v>56</v>
      </c>
      <c r="M42" s="5">
        <v>59</v>
      </c>
      <c r="N42" s="4">
        <f t="shared" si="0"/>
        <v>4941</v>
      </c>
      <c r="O42" s="4"/>
      <c r="P42" s="4"/>
      <c r="Q42" s="4"/>
    </row>
    <row r="43" spans="1:17">
      <c r="A43" s="2">
        <v>2001</v>
      </c>
      <c r="B43" s="5">
        <v>60</v>
      </c>
      <c r="C43" s="5">
        <v>53</v>
      </c>
      <c r="D43" s="5">
        <v>59</v>
      </c>
      <c r="E43" s="5">
        <v>67</v>
      </c>
      <c r="F43" s="5">
        <v>81</v>
      </c>
      <c r="G43" s="5">
        <v>94</v>
      </c>
      <c r="H43" s="5">
        <v>2858</v>
      </c>
      <c r="I43" s="5">
        <v>1748</v>
      </c>
      <c r="J43" s="5">
        <v>88</v>
      </c>
      <c r="K43" s="5">
        <v>77</v>
      </c>
      <c r="L43" s="5">
        <v>67</v>
      </c>
      <c r="M43" s="5">
        <v>61</v>
      </c>
      <c r="N43" s="4">
        <f t="shared" si="0"/>
        <v>5313</v>
      </c>
      <c r="O43" s="4"/>
      <c r="P43" s="4"/>
      <c r="Q43" s="4"/>
    </row>
    <row r="44" spans="1:17">
      <c r="A44" s="2">
        <v>2002</v>
      </c>
      <c r="B44" s="3">
        <v>62</v>
      </c>
      <c r="C44" s="3">
        <v>54</v>
      </c>
      <c r="D44" s="3">
        <v>64</v>
      </c>
      <c r="E44" s="3">
        <v>81</v>
      </c>
      <c r="F44" s="3">
        <v>91</v>
      </c>
      <c r="G44" s="3">
        <v>809</v>
      </c>
      <c r="H44" s="6">
        <v>2752</v>
      </c>
      <c r="I44" s="6">
        <v>1459</v>
      </c>
      <c r="J44" s="3">
        <v>94</v>
      </c>
      <c r="K44" s="3">
        <v>79</v>
      </c>
      <c r="L44" s="3">
        <v>60</v>
      </c>
      <c r="M44" s="3">
        <v>63</v>
      </c>
      <c r="N44" s="4">
        <f t="shared" si="0"/>
        <v>5668</v>
      </c>
      <c r="O44" s="4"/>
      <c r="P44" s="4"/>
      <c r="Q44" s="4"/>
    </row>
    <row r="45" spans="1:17">
      <c r="A45" s="2">
        <v>2003</v>
      </c>
      <c r="B45" s="5">
        <f>31+31</f>
        <v>62</v>
      </c>
      <c r="C45" s="5">
        <f>31+28</f>
        <v>59</v>
      </c>
      <c r="D45" s="5">
        <f>31+29</f>
        <v>60</v>
      </c>
      <c r="E45" s="5">
        <f>30+42</f>
        <v>72</v>
      </c>
      <c r="F45" s="5">
        <f>31+52</f>
        <v>83</v>
      </c>
      <c r="G45" s="5">
        <f>30+53</f>
        <v>83</v>
      </c>
      <c r="H45" s="5">
        <f>2648+87</f>
        <v>2735</v>
      </c>
      <c r="I45" s="5">
        <f>1271+81</f>
        <v>1352</v>
      </c>
      <c r="J45" s="5">
        <f>30+66</f>
        <v>96</v>
      </c>
      <c r="K45" s="5">
        <f>31+58</f>
        <v>89</v>
      </c>
      <c r="L45" s="5">
        <f>30+32</f>
        <v>62</v>
      </c>
      <c r="M45" s="5">
        <f>31+30</f>
        <v>61</v>
      </c>
      <c r="N45" s="4">
        <f t="shared" si="0"/>
        <v>4814</v>
      </c>
      <c r="O45" s="4"/>
      <c r="P45" s="4"/>
      <c r="Q45" s="4"/>
    </row>
    <row r="46" spans="1:17">
      <c r="A46" s="2">
        <v>2004</v>
      </c>
      <c r="B46" s="12">
        <f>30+31</f>
        <v>61</v>
      </c>
      <c r="C46" s="11">
        <f>29+27</f>
        <v>56</v>
      </c>
      <c r="D46" s="11">
        <f>30+33</f>
        <v>63</v>
      </c>
      <c r="E46" s="11">
        <f>30+53</f>
        <v>83</v>
      </c>
      <c r="F46" s="11">
        <f>31+61</f>
        <v>92</v>
      </c>
      <c r="G46" s="11">
        <f>30+61</f>
        <v>91</v>
      </c>
      <c r="H46" s="11">
        <f>31+55</f>
        <v>86</v>
      </c>
      <c r="I46" s="11">
        <f>30+65</f>
        <v>95</v>
      </c>
      <c r="J46" s="11">
        <f>30+58</f>
        <v>88</v>
      </c>
      <c r="K46" s="11">
        <f>31+38</f>
        <v>69</v>
      </c>
      <c r="L46" s="11">
        <f>30+30</f>
        <v>60</v>
      </c>
      <c r="M46" s="11">
        <f>31+28</f>
        <v>59</v>
      </c>
      <c r="N46" s="4">
        <f t="shared" si="0"/>
        <v>903</v>
      </c>
      <c r="O46" s="4"/>
      <c r="P46" s="4"/>
      <c r="Q46" s="4"/>
    </row>
    <row r="47" spans="1:17">
      <c r="A47" s="1">
        <v>2005</v>
      </c>
      <c r="B47" s="4">
        <v>58</v>
      </c>
      <c r="C47" s="4">
        <v>44</v>
      </c>
      <c r="D47" s="4">
        <v>48</v>
      </c>
      <c r="E47" s="4">
        <v>57</v>
      </c>
      <c r="F47" s="4">
        <v>81</v>
      </c>
      <c r="G47" s="4">
        <v>78</v>
      </c>
      <c r="H47" s="4">
        <v>90</v>
      </c>
      <c r="I47" s="4">
        <v>77</v>
      </c>
      <c r="J47" s="4">
        <v>73</v>
      </c>
      <c r="K47" s="4">
        <v>65</v>
      </c>
      <c r="L47" s="4">
        <v>53</v>
      </c>
      <c r="M47" s="4">
        <v>50</v>
      </c>
      <c r="N47" s="4">
        <f t="shared" si="0"/>
        <v>774</v>
      </c>
      <c r="O47" s="4"/>
      <c r="P47" s="4"/>
      <c r="Q47" s="4"/>
    </row>
    <row r="48" spans="1:17">
      <c r="A48" s="1">
        <v>2006</v>
      </c>
      <c r="B48" s="4">
        <v>56</v>
      </c>
      <c r="C48" s="4">
        <v>44</v>
      </c>
      <c r="D48" s="4">
        <v>49</v>
      </c>
      <c r="E48" s="4">
        <v>65</v>
      </c>
      <c r="F48" s="4">
        <v>85</v>
      </c>
      <c r="G48" s="4">
        <v>75</v>
      </c>
      <c r="H48" s="4">
        <v>103</v>
      </c>
      <c r="I48" s="4">
        <v>94</v>
      </c>
      <c r="J48" s="4">
        <v>76</v>
      </c>
      <c r="K48" s="4">
        <v>66</v>
      </c>
      <c r="L48" s="4">
        <v>58</v>
      </c>
      <c r="M48" s="4">
        <v>50</v>
      </c>
      <c r="N48" s="4">
        <f t="shared" si="0"/>
        <v>821</v>
      </c>
      <c r="O48" s="4"/>
      <c r="P48" s="4"/>
      <c r="Q48" s="4"/>
    </row>
    <row r="49" spans="1:17">
      <c r="A49" s="1">
        <v>2007</v>
      </c>
      <c r="B49" s="4">
        <v>49</v>
      </c>
      <c r="C49" s="4">
        <v>45</v>
      </c>
      <c r="D49" s="4">
        <v>49</v>
      </c>
      <c r="E49" s="4">
        <v>50</v>
      </c>
      <c r="F49" s="4">
        <v>65</v>
      </c>
      <c r="G49" s="4">
        <v>81</v>
      </c>
      <c r="H49" s="4">
        <v>1287</v>
      </c>
      <c r="I49" s="4">
        <v>80</v>
      </c>
      <c r="J49" s="4">
        <v>71</v>
      </c>
      <c r="K49" s="4">
        <v>66</v>
      </c>
      <c r="L49" s="4">
        <v>56</v>
      </c>
      <c r="M49" s="4">
        <v>55</v>
      </c>
      <c r="N49" s="4">
        <f t="shared" si="0"/>
        <v>1954</v>
      </c>
      <c r="O49" s="4"/>
      <c r="P49" s="4"/>
      <c r="Q49" s="4"/>
    </row>
    <row r="50" spans="1:17">
      <c r="A50" s="1">
        <v>2008</v>
      </c>
      <c r="B50" s="4">
        <v>55</v>
      </c>
      <c r="C50" s="4">
        <v>53</v>
      </c>
      <c r="D50" s="4">
        <v>40</v>
      </c>
      <c r="E50" s="4">
        <v>30</v>
      </c>
      <c r="F50" s="4">
        <v>32</v>
      </c>
      <c r="G50" s="4">
        <v>39</v>
      </c>
      <c r="H50" s="4">
        <v>965</v>
      </c>
      <c r="I50" s="4">
        <v>1376</v>
      </c>
      <c r="J50" s="4">
        <v>66</v>
      </c>
      <c r="K50" s="4">
        <v>63</v>
      </c>
      <c r="L50" s="4">
        <v>53</v>
      </c>
      <c r="M50" s="4">
        <v>56</v>
      </c>
      <c r="N50" s="4">
        <f t="shared" si="0"/>
        <v>2828</v>
      </c>
      <c r="O50" s="4"/>
      <c r="P50" s="4"/>
      <c r="Q50" s="4"/>
    </row>
    <row r="51" spans="1:17">
      <c r="A51" s="1">
        <v>2009</v>
      </c>
      <c r="B51" s="4">
        <v>54</v>
      </c>
      <c r="C51" s="4">
        <v>48</v>
      </c>
      <c r="D51" s="4">
        <v>53</v>
      </c>
      <c r="E51" s="4">
        <v>53</v>
      </c>
      <c r="F51" s="4">
        <v>69</v>
      </c>
      <c r="G51" s="4">
        <v>73</v>
      </c>
      <c r="H51" s="4">
        <v>1037</v>
      </c>
      <c r="I51" s="4">
        <v>79</v>
      </c>
      <c r="J51" s="4">
        <v>87</v>
      </c>
      <c r="K51" s="4">
        <v>53</v>
      </c>
      <c r="L51" s="4">
        <v>49</v>
      </c>
      <c r="M51" s="4">
        <v>51</v>
      </c>
      <c r="N51" s="4">
        <f t="shared" si="0"/>
        <v>1706</v>
      </c>
      <c r="O51" s="4"/>
      <c r="P51" s="4"/>
      <c r="Q51" s="4"/>
    </row>
    <row r="52" spans="1:17">
      <c r="A52" s="1">
        <v>2010</v>
      </c>
      <c r="B52" s="4">
        <v>51</v>
      </c>
      <c r="C52" s="4">
        <v>45</v>
      </c>
      <c r="D52" s="4">
        <v>51</v>
      </c>
      <c r="E52" s="4">
        <v>51</v>
      </c>
      <c r="F52" s="4">
        <v>55</v>
      </c>
      <c r="G52" s="4">
        <v>63</v>
      </c>
      <c r="H52" s="4">
        <v>1245</v>
      </c>
      <c r="I52" s="4">
        <v>854</v>
      </c>
      <c r="J52" s="4">
        <v>70</v>
      </c>
      <c r="K52" s="4">
        <v>66</v>
      </c>
      <c r="L52" s="4">
        <v>51</v>
      </c>
      <c r="M52" s="4">
        <v>51</v>
      </c>
      <c r="N52" s="4">
        <f t="shared" si="0"/>
        <v>2653</v>
      </c>
      <c r="O52" s="4"/>
      <c r="P52" s="4"/>
      <c r="Q52" s="4"/>
    </row>
    <row r="53" spans="1:17">
      <c r="A53" s="1">
        <v>2011</v>
      </c>
      <c r="B53" s="4">
        <v>50</v>
      </c>
      <c r="C53" s="4">
        <v>47</v>
      </c>
      <c r="D53" s="4">
        <v>51</v>
      </c>
      <c r="E53" s="4">
        <v>51</v>
      </c>
      <c r="F53" s="4">
        <v>62</v>
      </c>
      <c r="G53" s="4">
        <v>72</v>
      </c>
      <c r="H53" s="4">
        <v>2437</v>
      </c>
      <c r="I53" s="4">
        <v>67</v>
      </c>
      <c r="J53" s="4">
        <v>65</v>
      </c>
      <c r="K53" s="4">
        <v>58</v>
      </c>
      <c r="L53" s="4">
        <v>49</v>
      </c>
      <c r="M53" s="4">
        <v>50</v>
      </c>
      <c r="N53" s="4">
        <f t="shared" si="0"/>
        <v>3059</v>
      </c>
      <c r="O53" s="4"/>
      <c r="P53" s="4"/>
      <c r="Q53" s="4"/>
    </row>
    <row r="54" spans="1:17">
      <c r="A54" s="1">
        <v>2012</v>
      </c>
      <c r="B54" s="4">
        <v>49.964365000000001</v>
      </c>
      <c r="C54" s="4">
        <v>47.16763000000001</v>
      </c>
      <c r="D54" s="4">
        <v>50.202385000000021</v>
      </c>
      <c r="E54" s="4">
        <v>55.538000000000011</v>
      </c>
      <c r="F54" s="4">
        <v>71.048970000000011</v>
      </c>
      <c r="G54" s="4">
        <v>1793.8377299999997</v>
      </c>
      <c r="H54" s="4">
        <v>2037.6376490000002</v>
      </c>
      <c r="I54" s="4">
        <v>190.89005650000004</v>
      </c>
      <c r="J54" s="4">
        <v>77.614354999999989</v>
      </c>
      <c r="K54" s="4">
        <v>57</v>
      </c>
      <c r="L54" s="4">
        <v>48.4</v>
      </c>
      <c r="M54" s="4">
        <v>49.1</v>
      </c>
      <c r="N54" s="4">
        <f t="shared" si="0"/>
        <v>4528.4011405000001</v>
      </c>
      <c r="O54" s="4"/>
      <c r="P54" s="4"/>
      <c r="Q54" s="4"/>
    </row>
    <row r="55" spans="1:17">
      <c r="A55" s="1">
        <v>2013</v>
      </c>
      <c r="B55" s="4">
        <v>49.9</v>
      </c>
      <c r="C55" s="4">
        <v>45</v>
      </c>
      <c r="D55" s="4">
        <v>49.6</v>
      </c>
      <c r="E55" s="4">
        <v>49.5</v>
      </c>
      <c r="F55" s="4">
        <v>69.900000000000006</v>
      </c>
      <c r="G55" s="4">
        <v>275.7</v>
      </c>
      <c r="H55" s="4">
        <v>2648</v>
      </c>
      <c r="I55" s="4">
        <v>70.2</v>
      </c>
      <c r="J55" s="4">
        <v>68</v>
      </c>
      <c r="K55" s="4">
        <v>57</v>
      </c>
      <c r="L55" s="4">
        <v>50</v>
      </c>
      <c r="M55" s="4">
        <v>49</v>
      </c>
      <c r="N55" s="4">
        <f t="shared" si="0"/>
        <v>3481.7999999999997</v>
      </c>
      <c r="O55" s="4"/>
      <c r="P55" s="4"/>
      <c r="Q55" s="4"/>
    </row>
    <row r="56" spans="1:17">
      <c r="A56" s="1">
        <v>2014</v>
      </c>
      <c r="B56" s="4">
        <v>49</v>
      </c>
      <c r="C56" s="4">
        <v>44</v>
      </c>
      <c r="D56" s="4">
        <v>49</v>
      </c>
      <c r="E56" s="4">
        <v>52</v>
      </c>
      <c r="F56" s="4">
        <v>68</v>
      </c>
      <c r="G56" s="4">
        <v>66</v>
      </c>
      <c r="H56" s="4">
        <v>1977</v>
      </c>
      <c r="I56" s="4">
        <v>80</v>
      </c>
      <c r="J56" s="4">
        <v>64</v>
      </c>
      <c r="K56" s="4">
        <v>63</v>
      </c>
      <c r="L56" s="4">
        <v>49</v>
      </c>
      <c r="M56" s="4">
        <v>49</v>
      </c>
      <c r="N56" s="4">
        <f t="shared" si="0"/>
        <v>2610</v>
      </c>
      <c r="O56" s="4"/>
      <c r="P56" s="4"/>
      <c r="Q56" s="4"/>
    </row>
    <row r="57" spans="1:17">
      <c r="A57" s="1">
        <v>2015</v>
      </c>
      <c r="B57" s="4">
        <v>50</v>
      </c>
      <c r="C57" s="4">
        <v>45</v>
      </c>
      <c r="D57" s="4">
        <v>52</v>
      </c>
      <c r="E57" s="4">
        <v>54</v>
      </c>
      <c r="F57" s="4">
        <v>58</v>
      </c>
      <c r="G57" s="4">
        <v>63</v>
      </c>
      <c r="H57" s="4">
        <v>85</v>
      </c>
      <c r="I57" s="4">
        <v>72</v>
      </c>
      <c r="J57" s="4">
        <v>75</v>
      </c>
      <c r="K57" s="4">
        <v>66</v>
      </c>
      <c r="L57" s="4">
        <v>49</v>
      </c>
      <c r="M57" s="4">
        <v>50</v>
      </c>
      <c r="N57" s="4">
        <f t="shared" si="0"/>
        <v>719</v>
      </c>
      <c r="O57" s="4"/>
      <c r="P57" s="4"/>
      <c r="Q57" s="4"/>
    </row>
    <row r="58" spans="1:17">
      <c r="A58" s="1">
        <v>2016</v>
      </c>
      <c r="B58" s="1">
        <v>52</v>
      </c>
      <c r="N58" s="4">
        <f t="shared" si="0"/>
        <v>52</v>
      </c>
    </row>
    <row r="59" spans="1:17">
      <c r="N59" s="4">
        <f t="shared" si="0"/>
        <v>0</v>
      </c>
    </row>
    <row r="60" spans="1:17">
      <c r="N60" s="4">
        <f t="shared" si="0"/>
        <v>0</v>
      </c>
    </row>
  </sheetData>
  <mergeCells count="2">
    <mergeCell ref="A2:N2"/>
    <mergeCell ref="A3:N3"/>
  </mergeCells>
  <phoneticPr fontId="0" type="noConversion"/>
  <pageMargins left="0.5" right="0.3" top="0.5" bottom="0.25" header="0" footer="0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2015-01-13T14:29:08Z</cp:lastPrinted>
  <dcterms:created xsi:type="dcterms:W3CDTF">2003-02-12T17:28:30Z</dcterms:created>
  <dcterms:modified xsi:type="dcterms:W3CDTF">2016-02-09T19:35:03Z</dcterms:modified>
</cp:coreProperties>
</file>