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60" windowWidth="12570" windowHeight="11475"/>
  </bookViews>
  <sheets>
    <sheet name="CBCU_byCanalID" sheetId="1" r:id="rId1"/>
    <sheet name="Sub-basin" sheetId="2" r:id="rId2"/>
  </sheets>
  <definedNames>
    <definedName name="SW_Deliveries_byCanalID">CBCU_byCanalID!$A$2:$F$44</definedName>
  </definedNames>
  <calcPr calcId="145621"/>
  <pivotCaches>
    <pivotCache cacheId="0" r:id="rId3"/>
    <pivotCache cacheId="1" r:id="rId4"/>
  </pivotCaches>
</workbook>
</file>

<file path=xl/calcChain.xml><?xml version="1.0" encoding="utf-8"?>
<calcChain xmlns="http://schemas.openxmlformats.org/spreadsheetml/2006/main">
  <c r="H37" i="1" l="1"/>
  <c r="G3" i="1" l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</calcChain>
</file>

<file path=xl/sharedStrings.xml><?xml version="1.0" encoding="utf-8"?>
<sst xmlns="http://schemas.openxmlformats.org/spreadsheetml/2006/main" count="234" uniqueCount="122">
  <si>
    <t>Small Pumpers</t>
  </si>
  <si>
    <t>Canal_ID</t>
  </si>
  <si>
    <t>Canal_Name_RightID</t>
  </si>
  <si>
    <t>Delivery_acft</t>
  </si>
  <si>
    <t>Parcel Acres</t>
  </si>
  <si>
    <t>Delivery_Depth_in</t>
  </si>
  <si>
    <t>Return flow (acft)</t>
  </si>
  <si>
    <t>CBCU (acft)</t>
  </si>
  <si>
    <t>Sub-basin</t>
  </si>
  <si>
    <t>GIS Database POD</t>
  </si>
  <si>
    <t>982</t>
  </si>
  <si>
    <t>PODStatus-Active</t>
  </si>
  <si>
    <t>983</t>
  </si>
  <si>
    <t>988</t>
  </si>
  <si>
    <t>1148</t>
  </si>
  <si>
    <t>Red Willow Creek</t>
  </si>
  <si>
    <t>1153</t>
  </si>
  <si>
    <t>1182</t>
  </si>
  <si>
    <t>1183</t>
  </si>
  <si>
    <t>1233</t>
  </si>
  <si>
    <t>1238</t>
  </si>
  <si>
    <t>1272</t>
  </si>
  <si>
    <t>Medicine Creek - Below</t>
  </si>
  <si>
    <t>1274</t>
  </si>
  <si>
    <t>1275</t>
  </si>
  <si>
    <t>1277</t>
  </si>
  <si>
    <t>1282</t>
  </si>
  <si>
    <t>1311</t>
  </si>
  <si>
    <t>1372</t>
  </si>
  <si>
    <t>1385</t>
  </si>
  <si>
    <t>1501</t>
  </si>
  <si>
    <t>Prairie Dog Creek</t>
  </si>
  <si>
    <t>1505</t>
  </si>
  <si>
    <t>1506</t>
  </si>
  <si>
    <t>1586</t>
  </si>
  <si>
    <t>1617</t>
  </si>
  <si>
    <t>1618</t>
  </si>
  <si>
    <t>1619</t>
  </si>
  <si>
    <t>1621</t>
  </si>
  <si>
    <t>1737</t>
  </si>
  <si>
    <t>1755</t>
  </si>
  <si>
    <t>1756</t>
  </si>
  <si>
    <t>1757</t>
  </si>
  <si>
    <t>1792</t>
  </si>
  <si>
    <t>Republican River - Below</t>
  </si>
  <si>
    <t>1795</t>
  </si>
  <si>
    <t>1797</t>
  </si>
  <si>
    <t>1799</t>
  </si>
  <si>
    <t>1800</t>
  </si>
  <si>
    <t>1801</t>
  </si>
  <si>
    <t>1802</t>
  </si>
  <si>
    <t>1809</t>
  </si>
  <si>
    <t>1824</t>
  </si>
  <si>
    <t>9842</t>
  </si>
  <si>
    <t>Primary Active PODs</t>
  </si>
  <si>
    <t>9853</t>
  </si>
  <si>
    <t>9854</t>
  </si>
  <si>
    <t>10265</t>
  </si>
  <si>
    <t>Buffalo Creek</t>
  </si>
  <si>
    <t>Non-Federal Canals</t>
  </si>
  <si>
    <t>941</t>
  </si>
  <si>
    <t>944</t>
  </si>
  <si>
    <t>946</t>
  </si>
  <si>
    <t>947</t>
  </si>
  <si>
    <t>1354</t>
  </si>
  <si>
    <t>1753</t>
  </si>
  <si>
    <t>10049</t>
  </si>
  <si>
    <t>Grand Total</t>
  </si>
  <si>
    <t>Medicine Creek - Above</t>
  </si>
  <si>
    <t>Republican River - Above</t>
  </si>
  <si>
    <t>Row Labels</t>
  </si>
  <si>
    <t>App</t>
  </si>
  <si>
    <t>A10458BR</t>
  </si>
  <si>
    <t>A3701</t>
  </si>
  <si>
    <t>A10244A</t>
  </si>
  <si>
    <t>A10244B</t>
  </si>
  <si>
    <t>A4205</t>
  </si>
  <si>
    <t>A4206</t>
  </si>
  <si>
    <t>A4665</t>
  </si>
  <si>
    <t>A8525</t>
  </si>
  <si>
    <t>A3079</t>
  </si>
  <si>
    <t>A3082</t>
  </si>
  <si>
    <t>A3161</t>
  </si>
  <si>
    <t>A5468</t>
  </si>
  <si>
    <t>A11007</t>
  </si>
  <si>
    <t>A7586</t>
  </si>
  <si>
    <t>A8401</t>
  </si>
  <si>
    <t>A15741</t>
  </si>
  <si>
    <t>A5514</t>
  </si>
  <si>
    <t>A17236</t>
  </si>
  <si>
    <t>A3632</t>
  </si>
  <si>
    <t>A6576A</t>
  </si>
  <si>
    <t>A11817A</t>
  </si>
  <si>
    <t>A6576B</t>
  </si>
  <si>
    <t>A11817B</t>
  </si>
  <si>
    <t>A15691</t>
  </si>
  <si>
    <t>A11820</t>
  </si>
  <si>
    <t>A11820R</t>
  </si>
  <si>
    <t>A13585</t>
  </si>
  <si>
    <t>A17137</t>
  </si>
  <si>
    <t>A6175</t>
  </si>
  <si>
    <t>A9065</t>
  </si>
  <si>
    <t>A7000</t>
  </si>
  <si>
    <t>A3240R</t>
  </si>
  <si>
    <t>A5468R</t>
  </si>
  <si>
    <t>A16466</t>
  </si>
  <si>
    <t>A1042R</t>
  </si>
  <si>
    <t>A3623</t>
  </si>
  <si>
    <t>A2029</t>
  </si>
  <si>
    <t>A2948</t>
  </si>
  <si>
    <t>A3047</t>
  </si>
  <si>
    <t>A3758</t>
  </si>
  <si>
    <t>A5032</t>
  </si>
  <si>
    <t>D117</t>
  </si>
  <si>
    <t>A924</t>
  </si>
  <si>
    <t>A2917A</t>
  </si>
  <si>
    <t>A2917B</t>
  </si>
  <si>
    <t>A1202</t>
  </si>
  <si>
    <t>A1444</t>
  </si>
  <si>
    <t>A3929</t>
  </si>
  <si>
    <t>A2030</t>
  </si>
  <si>
    <t>Sum of Delivery_acft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</si>
</sst>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MS Sans Serif"/>
      <family val="2"/>
    </font>
    <font>
      <b/>
      <sz val="10"/>
      <name val="MS Sans Serif"/>
      <family val="2"/>
    </font>
    <font>
      <b/>
      <sz val="10"/>
      <color indexed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" fillId="3" borderId="0" xfId="0" applyFont="1" applyFill="1" applyAlignment="1">
      <alignment horizontal="center"/>
    </xf>
    <xf numFmtId="1" fontId="0" fillId="3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Fill="1" applyAlignment="1">
      <alignment horizontal="center"/>
    </xf>
    <xf numFmtId="1" fontId="0" fillId="2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ri Burgert" refreshedDate="42510.535300925927" createdVersion="4" refreshedVersion="4" minRefreshableVersion="3" recordCount="42">
  <cacheSource type="worksheet">
    <worksheetSource ref="A2:J44" sheet="CBCU_byCanalID"/>
  </cacheSource>
  <cacheFields count="10">
    <cacheField name="Canal_ID" numFmtId="0">
      <sharedItems containsSemiMixedTypes="0" containsString="0" containsNumber="1" containsInteger="1" minValue="9004" maxValue="9247"/>
    </cacheField>
    <cacheField name="Canal_Name_RightID" numFmtId="0">
      <sharedItems/>
    </cacheField>
    <cacheField name="App" numFmtId="0">
      <sharedItems/>
    </cacheField>
    <cacheField name="Delivery_acft" numFmtId="0">
      <sharedItems containsSemiMixedTypes="0" containsString="0" containsNumber="1" minValue="1.69402355177544E-2" maxValue="351.29000000000008"/>
    </cacheField>
    <cacheField name="Parcel Acres" numFmtId="0">
      <sharedItems containsSemiMixedTypes="0" containsString="0" containsNumber="1" minValue="7.5188925212521518" maxValue="455.14543235251637"/>
    </cacheField>
    <cacheField name="Delivery_Depth_in" numFmtId="0">
      <sharedItems containsSemiMixedTypes="0" containsString="0" containsNumber="1" minValue="2.7036272381667094E-2" maxValue="34.621169650636809"/>
    </cacheField>
    <cacheField name="Return flow (acft)" numFmtId="1">
      <sharedItems containsSemiMixedTypes="0" containsString="0" containsNumber="1" minValue="4.2350588794385999E-3" maxValue="87.822500000000019"/>
    </cacheField>
    <cacheField name="CBCU (acft)" numFmtId="1">
      <sharedItems containsSemiMixedTypes="0" containsString="0" containsNumber="1" minValue="1.27051766383158E-2" maxValue="263.46750000000009"/>
    </cacheField>
    <cacheField name="Sub-basin" numFmtId="0">
      <sharedItems count="7">
        <s v="Republican River - Above"/>
        <s v="Red Willow Creek"/>
        <s v="Medicine Creek - Above"/>
        <s v="Medicine Creek - Below"/>
        <s v="Prairie Dog Creek"/>
        <s v="Republican River - Below"/>
        <s v="Buffalo Creek"/>
      </sharedItems>
    </cacheField>
    <cacheField name="GIS Database PO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ari Burgert" refreshedDate="42515.567813541667" createdVersion="4" refreshedVersion="4" minRefreshableVersion="3" recordCount="7">
  <cacheSource type="worksheet">
    <worksheetSource ref="D47:I54" sheet="CBCU_byCanalID"/>
  </cacheSource>
  <cacheFields count="6">
    <cacheField name="Delivery_acft" numFmtId="0">
      <sharedItems containsSemiMixedTypes="0" containsString="0" containsNumber="1" minValue="0.86235619211757009" maxValue="513.84000000000015"/>
    </cacheField>
    <cacheField name="Parcel Acres" numFmtId="0">
      <sharedItems containsSemiMixedTypes="0" containsString="0" containsNumber="1" minValue="8.2940117816122179" maxValue="565.59219437785453"/>
    </cacheField>
    <cacheField name="Delivery_Depth_in" numFmtId="0">
      <sharedItems containsSemiMixedTypes="0" containsString="0" containsNumber="1" minValue="7.0559411964405142E-2" maxValue="25.852901022999308"/>
    </cacheField>
    <cacheField name="Return flow (acft)" numFmtId="1">
      <sharedItems containsSemiMixedTypes="0" containsString="0" containsNumber="1" minValue="0.21558904802939252" maxValue="128.46000000000004"/>
    </cacheField>
    <cacheField name="CBCU (acft)" numFmtId="1">
      <sharedItems containsSemiMixedTypes="0" containsString="0" containsNumber="1" minValue="0.64676714408817759" maxValue="385.38000000000011"/>
    </cacheField>
    <cacheField name="Sub-basin" numFmtId="0">
      <sharedItems count="2">
        <s v="Buffalo Creek"/>
        <s v="Republican River - Abov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n v="9216"/>
    <s v="982"/>
    <s v="A3758"/>
    <n v="18.173623670348022"/>
    <n v="58.073479909555999"/>
    <n v="3.7553024958005068"/>
    <n v="4.5434059175870054"/>
    <n v="13.630217752761016"/>
    <x v="0"/>
    <s v="PODStatus-Active"/>
  </r>
  <r>
    <n v="9004"/>
    <s v="983"/>
    <s v="A5032"/>
    <n v="23.274713449722803"/>
    <n v="74.373918401781594"/>
    <n v="3.7553024958005063"/>
    <n v="5.8186783624307008"/>
    <n v="17.456035087292101"/>
    <x v="0"/>
    <s v="PODStatus-Active"/>
  </r>
  <r>
    <n v="9195"/>
    <s v="988"/>
    <s v="A5514"/>
    <n v="65.287729063090381"/>
    <n v="154.39845620277848"/>
    <n v="5.0742265695204924"/>
    <n v="16.321932265772595"/>
    <n v="48.965796797317786"/>
    <x v="0"/>
    <s v="PODStatus-Active"/>
  </r>
  <r>
    <n v="9009"/>
    <s v="1148"/>
    <s v="A10244A"/>
    <n v="18.805284692743349"/>
    <n v="20.681866033707077"/>
    <n v="10.91117290602001"/>
    <n v="4.7013211731858373"/>
    <n v="14.103963519557512"/>
    <x v="1"/>
    <s v="PODStatus-Active"/>
  </r>
  <r>
    <n v="9053"/>
    <s v="1153"/>
    <s v="A3082"/>
    <n v="1.69402355177544E-2"/>
    <n v="7.5188925212521518"/>
    <n v="2.7036272381667094E-2"/>
    <n v="4.2350588794385999E-3"/>
    <n v="1.27051766383158E-2"/>
    <x v="1"/>
    <s v="PODStatus-Active"/>
  </r>
  <r>
    <n v="9209"/>
    <s v="1182"/>
    <s v="A3623"/>
    <n v="2.4446714945016299"/>
    <n v="42.872144577833851"/>
    <n v="0.68426849701349335"/>
    <n v="0.61116787362540748"/>
    <n v="1.8335036208762223"/>
    <x v="1"/>
    <s v="PODStatus-Active"/>
  </r>
  <r>
    <n v="9210"/>
    <s v="1183"/>
    <s v="A1042R"/>
    <n v="2.7475720693550136"/>
    <n v="48.184104596605451"/>
    <n v="0.68426849701349335"/>
    <n v="0.68689301733875341"/>
    <n v="2.0606790520162601"/>
    <x v="1"/>
    <s v="PODStatus-Active"/>
  </r>
  <r>
    <n v="9115"/>
    <s v="1233"/>
    <s v="A3161"/>
    <n v="23.180809598434397"/>
    <n v="55.162789131157112"/>
    <n v="5.0427057725421758"/>
    <n v="5.7952023996085993"/>
    <n v="17.385607198825799"/>
    <x v="2"/>
    <s v="PODStatus-Active"/>
  </r>
  <r>
    <n v="9247"/>
    <s v="1238"/>
    <s v="A7000"/>
    <n v="1.6571969528238002"/>
    <n v="32.828738470481369"/>
    <n v="0.6057608169064076"/>
    <n v="0.41429923820595005"/>
    <n v="1.2428977146178501"/>
    <x v="2"/>
    <s v="PODStatus-Active"/>
  </r>
  <r>
    <n v="9093"/>
    <s v="1272"/>
    <s v="A3632"/>
    <n v="10.323083888766837"/>
    <n v="76.450169725095591"/>
    <n v="1.620362742301906"/>
    <n v="2.5807709721917091"/>
    <n v="7.742312916575127"/>
    <x v="3"/>
    <s v="PODStatus-Active"/>
  </r>
  <r>
    <n v="9095"/>
    <s v="1274"/>
    <s v="A11817A"/>
    <n v="10.323083888766837"/>
    <n v="76.450169725095591"/>
    <n v="1.620362742301906"/>
    <n v="2.5807709721917091"/>
    <n v="7.742312916575127"/>
    <x v="3"/>
    <s v="PODStatus-Active"/>
  </r>
  <r>
    <n v="9096"/>
    <s v="1275"/>
    <s v="A6576A"/>
    <n v="10.323083888766837"/>
    <n v="76.450169725095591"/>
    <n v="1.620362742301906"/>
    <n v="2.5807709721917091"/>
    <n v="7.742312916575127"/>
    <x v="3"/>
    <s v="PODStatus-Active"/>
  </r>
  <r>
    <n v="9094"/>
    <s v="1277"/>
    <s v="A3701"/>
    <n v="1.6290399490420253"/>
    <n v="76.450169725095591"/>
    <n v="0.25570223661762914"/>
    <n v="0.40725998726050633"/>
    <n v="1.221779961781519"/>
    <x v="3"/>
    <s v="PODStatus-Active"/>
  </r>
  <r>
    <n v="9072"/>
    <s v="1282"/>
    <s v="A17236"/>
    <n v="28.76"/>
    <n v="117.00196660475606"/>
    <n v="2.949694009553264"/>
    <n v="7.19"/>
    <n v="21.57"/>
    <x v="3"/>
    <s v="PODStatus-Active"/>
  </r>
  <r>
    <n v="9013"/>
    <s v="1311"/>
    <s v="A16466"/>
    <n v="65.281999999999925"/>
    <n v="176.11624509159228"/>
    <n v="4.4481075530118579"/>
    <n v="16.320499999999981"/>
    <n v="48.961499999999944"/>
    <x v="0"/>
    <s v="PODStatus-Active"/>
  </r>
  <r>
    <n v="9188"/>
    <s v="1372"/>
    <s v="A2029"/>
    <n v="50.192589408172523"/>
    <n v="92.371223008001053"/>
    <n v="6.5205488601780122"/>
    <n v="12.548147352043131"/>
    <n v="37.644442056129392"/>
    <x v="0"/>
    <s v="PODStatus-Active"/>
  </r>
  <r>
    <n v="9217"/>
    <s v="1385"/>
    <s v="A2030"/>
    <n v="21.878000000000014"/>
    <n v="89.37833669876251"/>
    <n v="2.937356071917538"/>
    <n v="5.4695000000000036"/>
    <n v="16.408500000000011"/>
    <x v="0"/>
    <s v="PODStatus-Active"/>
  </r>
  <r>
    <n v="9071"/>
    <s v="1501"/>
    <s v="A11007"/>
    <n v="7.163387272743174"/>
    <n v="32.322149515789377"/>
    <n v="2.6594966164278859"/>
    <n v="1.7908468181857935"/>
    <n v="5.3725404545573809"/>
    <x v="4"/>
    <s v="PODStatus-Active"/>
  </r>
  <r>
    <n v="9235"/>
    <s v="1505"/>
    <s v="A2948"/>
    <n v="19.529283349294371"/>
    <n v="35.395805025244201"/>
    <n v="6.620880638945593"/>
    <n v="4.8823208373235927"/>
    <n v="14.646962511970777"/>
    <x v="4"/>
    <s v="PODStatus-Active"/>
  </r>
  <r>
    <n v="9234"/>
    <s v="1506"/>
    <s v="A3047"/>
    <n v="26.718480279148938"/>
    <n v="48.425848589357422"/>
    <n v="6.620880638945593"/>
    <n v="6.6796200697872345"/>
    <n v="20.038860209361705"/>
    <x v="4"/>
    <s v="PODStatus-Active"/>
  </r>
  <r>
    <n v="9062"/>
    <s v="1586"/>
    <s v="A3079"/>
    <n v="24.491000000000099"/>
    <n v="45.879419413916388"/>
    <n v="6.4057480184863964"/>
    <n v="6.1227500000000248"/>
    <n v="18.368250000000074"/>
    <x v="0"/>
    <s v="PODStatus-Active"/>
  </r>
  <r>
    <n v="9016"/>
    <s v="1617"/>
    <s v="A13585"/>
    <n v="33.471011202882814"/>
    <n v="73.129248851983164"/>
    <n v="5.492359633661156"/>
    <n v="8.3677528007207034"/>
    <n v="25.103258402162112"/>
    <x v="0"/>
    <s v="PODStatus-Active"/>
  </r>
  <r>
    <n v="9015"/>
    <s v="1618"/>
    <s v="A17137"/>
    <n v="16.813149495034011"/>
    <n v="36.734264942137131"/>
    <n v="5.492359633661156"/>
    <n v="4.2032873737585028"/>
    <n v="12.609862121275508"/>
    <x v="0"/>
    <s v="PODStatus-Active"/>
  </r>
  <r>
    <n v="9014"/>
    <s v="1619"/>
    <s v="A6175"/>
    <n v="33.471011202882814"/>
    <n v="73.129248851983164"/>
    <n v="5.492359633661156"/>
    <n v="8.3677528007207034"/>
    <n v="25.103258402162112"/>
    <x v="0"/>
    <s v="PODStatus-Active"/>
  </r>
  <r>
    <n v="9017"/>
    <s v="1621"/>
    <s v="A9065"/>
    <n v="4.9239947658315018"/>
    <n v="10.758206150202613"/>
    <n v="5.492359633661156"/>
    <n v="1.2309986914578754"/>
    <n v="3.6929960743736263"/>
    <x v="0"/>
    <s v="PODStatus-Active"/>
  </r>
  <r>
    <n v="9069"/>
    <s v="1737"/>
    <s v="A4205"/>
    <n v="14.569374999994169"/>
    <n v="261.51133812654007"/>
    <n v="0.66854653894712623"/>
    <n v="3.6423437499985423"/>
    <n v="10.927031249995627"/>
    <x v="0"/>
    <s v="PODStatus-Active"/>
  </r>
  <r>
    <n v="9068"/>
    <s v="1755"/>
    <s v="A4206"/>
    <n v="14.569374999994169"/>
    <n v="261.51133812654007"/>
    <n v="0.66854653894712623"/>
    <n v="3.6423437499985423"/>
    <n v="10.927031249995627"/>
    <x v="0"/>
    <s v="PODStatus-Active"/>
  </r>
  <r>
    <n v="9067"/>
    <s v="1756"/>
    <s v="A4665"/>
    <n v="14.569374999994169"/>
    <n v="261.51133812654007"/>
    <n v="0.66854653894712623"/>
    <n v="3.6423437499985423"/>
    <n v="10.927031249995627"/>
    <x v="0"/>
    <s v="PODStatus-Active"/>
  </r>
  <r>
    <n v="9070"/>
    <s v="1757"/>
    <s v="A8525"/>
    <n v="14.569374999994169"/>
    <n v="261.51133812654007"/>
    <n v="0.66854653894712623"/>
    <n v="3.6423437499985423"/>
    <n v="10.927031249995627"/>
    <x v="0"/>
    <s v="PODStatus-Active"/>
  </r>
  <r>
    <n v="9164"/>
    <s v="1792"/>
    <s v="A11820"/>
    <n v="121.69916666661797"/>
    <n v="455.14543235251637"/>
    <n v="3.2086227745955354"/>
    <n v="30.424791666654492"/>
    <n v="91.27437499996347"/>
    <x v="5"/>
    <s v="PODStatus-Active"/>
  </r>
  <r>
    <n v="9211"/>
    <s v="1795"/>
    <s v="A11820R"/>
    <n v="42.618333333316286"/>
    <n v="165.76519864441434"/>
    <n v="3.0852072943057909"/>
    <n v="10.654583333329072"/>
    <n v="31.963749999987215"/>
    <x v="5"/>
    <s v="PODStatus-Active"/>
  </r>
  <r>
    <n v="9181"/>
    <s v="1797"/>
    <s v="A15691"/>
    <n v="0.44999999999993179"/>
    <n v="26.820119422547105"/>
    <n v="0.20134138535787116"/>
    <n v="0.11249999999998295"/>
    <n v="0.33749999999994884"/>
    <x v="5"/>
    <s v="PODStatus-Active"/>
  </r>
  <r>
    <n v="9005"/>
    <s v="1799"/>
    <s v="A7586"/>
    <n v="35.112000000000002"/>
    <n v="192.86902002278831"/>
    <n v="2.1846121266661509"/>
    <n v="8.7780000000000005"/>
    <n v="26.334000000000003"/>
    <x v="5"/>
    <s v="PODStatus-Active"/>
  </r>
  <r>
    <n v="9091"/>
    <s v="1800"/>
    <s v="A8401"/>
    <n v="35.112000000000002"/>
    <n v="192.86902002278831"/>
    <n v="2.1846121266661509"/>
    <n v="8.7780000000000005"/>
    <n v="26.334000000000003"/>
    <x v="5"/>
    <s v="PODStatus-Active"/>
  </r>
  <r>
    <n v="9151"/>
    <s v="1801"/>
    <s v="A5468"/>
    <n v="351.29000000000008"/>
    <n v="121.76018437674196"/>
    <n v="34.621169650636809"/>
    <n v="87.822500000000019"/>
    <n v="263.46750000000009"/>
    <x v="5"/>
    <s v="PODStatus-Active"/>
  </r>
  <r>
    <n v="9102"/>
    <s v="1802"/>
    <s v="A5468R"/>
    <n v="30.213333333321245"/>
    <n v="30.056507991628791"/>
    <n v="12.062612200353865"/>
    <n v="7.5533333333303112"/>
    <n v="22.659999999990934"/>
    <x v="5"/>
    <s v="PODStatus-Active"/>
  </r>
  <r>
    <n v="9100"/>
    <s v="1809"/>
    <s v="A3240R"/>
    <n v="120.90786212472607"/>
    <n v="116.4363445593908"/>
    <n v="12.460837301162901"/>
    <n v="30.226965531181516"/>
    <n v="90.680896593544546"/>
    <x v="5"/>
    <s v="PODStatus-Active"/>
  </r>
  <r>
    <n v="9006"/>
    <s v="1824"/>
    <s v="A15741"/>
    <n v="48.231796646962913"/>
    <n v="73.505576909878627"/>
    <n v="7.8739815956164652"/>
    <n v="12.057949161740728"/>
    <n v="36.173847485222183"/>
    <x v="5"/>
    <s v="PODStatus-Active"/>
  </r>
  <r>
    <n v="9045"/>
    <s v="9842"/>
    <s v="A10244B"/>
    <n v="8.9869176974985479"/>
    <n v="9.8837231614652978"/>
    <n v="10.911172906020008"/>
    <n v="2.246729424374637"/>
    <n v="6.7401882731239109"/>
    <x v="1"/>
    <s v="Primary Active PODs"/>
  </r>
  <r>
    <n v="9097"/>
    <s v="9853"/>
    <s v="A6576B"/>
    <n v="1.8536054805658801"/>
    <n v="136.18000790731577"/>
    <n v="0.16333723362631428"/>
    <n v="0.46340137014147004"/>
    <n v="1.3902041104244101"/>
    <x v="3"/>
    <s v="Primary Active PODs"/>
  </r>
  <r>
    <n v="9098"/>
    <s v="9854"/>
    <s v="A11817B"/>
    <n v="1.8536054805658801"/>
    <n v="136.18000790731577"/>
    <n v="0.16333723362631428"/>
    <n v="0.46340137014147004"/>
    <n v="1.3902041104244101"/>
    <x v="3"/>
    <s v="Primary Active PODs"/>
  </r>
  <r>
    <n v="9080"/>
    <s v="10265"/>
    <s v="A10458BR"/>
    <n v="2.1841666666657931"/>
    <n v="24.336211622979079"/>
    <n v="1.076995894268159"/>
    <n v="0.54604166666644827"/>
    <n v="1.6381249999993448"/>
    <x v="6"/>
    <s v="Primary Active PODs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">
  <r>
    <n v="513.84000000000015"/>
    <n v="238.50630900240253"/>
    <n v="25.852901022999308"/>
    <n v="128.46000000000004"/>
    <n v="385.38000000000011"/>
    <x v="0"/>
  </r>
  <r>
    <n v="129.7299999999999"/>
    <n v="148.15579616914368"/>
    <n v="10.507587554810929"/>
    <n v="32.432499999999976"/>
    <n v="97.297499999999928"/>
    <x v="0"/>
  </r>
  <r>
    <n v="363.22409727902067"/>
    <n v="565.59219437785453"/>
    <n v="7.7064167622446771"/>
    <n v="90.806024319755167"/>
    <n v="272.41807295926549"/>
    <x v="1"/>
  </r>
  <r>
    <n v="46.775902720979317"/>
    <n v="72.836812486151686"/>
    <n v="7.7064167622446771"/>
    <n v="11.693975680244829"/>
    <n v="35.081927040734485"/>
    <x v="1"/>
  </r>
  <r>
    <n v="0.86235619211757009"/>
    <n v="146.66043859083177"/>
    <n v="7.0559411964405142E-2"/>
    <n v="0.21558904802939252"/>
    <n v="0.64676714408817759"/>
    <x v="1"/>
  </r>
  <r>
    <n v="25.343869482056935"/>
    <n v="48.871419083638507"/>
    <n v="6.222991668488314"/>
    <n v="6.3359673705142336"/>
    <n v="19.007902111542702"/>
    <x v="1"/>
  </r>
  <r>
    <n v="4.3011305179430623"/>
    <n v="8.2940117816122179"/>
    <n v="6.222991668488314"/>
    <n v="1.0752826294857656"/>
    <n v="3.225847888457297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B14:C17" firstHeaderRow="1" firstDataRow="1" firstDataCol="1"/>
  <pivotFields count="6">
    <pivotField dataField="1" showAll="0"/>
    <pivotField showAll="0"/>
    <pivotField showAll="0"/>
    <pivotField numFmtId="1" showAll="0"/>
    <pivotField numFmtId="1" showAll="0"/>
    <pivotField axis="axisRow" showAll="0">
      <items count="3">
        <item x="0"/>
        <item x="1"/>
        <item t="default"/>
      </items>
    </pivotField>
  </pivotFields>
  <rowFields count="1">
    <field x="5"/>
  </rowFields>
  <rowItems count="3">
    <i>
      <x/>
    </i>
    <i>
      <x v="1"/>
    </i>
    <i t="grand">
      <x/>
    </i>
  </rowItems>
  <colItems count="1">
    <i/>
  </colItems>
  <dataFields count="1">
    <dataField name="Sum of Delivery_acft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B2:C10" firstHeaderRow="1" firstDataRow="1" firstDataCol="1"/>
  <pivotFields count="10">
    <pivotField showAll="0"/>
    <pivotField showAll="0"/>
    <pivotField showAll="0"/>
    <pivotField dataField="1" showAll="0"/>
    <pivotField showAll="0"/>
    <pivotField showAll="0"/>
    <pivotField numFmtId="1" showAll="0"/>
    <pivotField numFmtId="1" showAll="0"/>
    <pivotField axis="axisRow" showAll="0">
      <items count="8">
        <item x="6"/>
        <item x="2"/>
        <item x="3"/>
        <item x="4"/>
        <item x="1"/>
        <item x="0"/>
        <item x="5"/>
        <item t="default"/>
      </items>
    </pivotField>
    <pivotField showAll="0"/>
  </pivotFields>
  <rowFields count="1">
    <field x="8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Delivery_acf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topLeftCell="A32" workbookViewId="0">
      <selection activeCell="D48" sqref="D48:D54"/>
    </sheetView>
  </sheetViews>
  <sheetFormatPr defaultRowHeight="12.75" x14ac:dyDescent="0.2"/>
  <cols>
    <col min="1" max="1" width="7" style="3" customWidth="1"/>
    <col min="2" max="2" width="6.5703125" style="3" customWidth="1"/>
    <col min="3" max="3" width="11.7109375" style="3" customWidth="1"/>
    <col min="4" max="4" width="15.85546875" style="3" customWidth="1"/>
    <col min="5" max="5" width="22.5703125" style="3" customWidth="1"/>
    <col min="6" max="6" width="20.28515625" style="3" customWidth="1"/>
    <col min="7" max="7" width="18" style="3" customWidth="1"/>
    <col min="8" max="8" width="12.7109375" style="3" customWidth="1"/>
    <col min="9" max="9" width="26.7109375" style="3" customWidth="1"/>
    <col min="10" max="10" width="25.85546875" style="3" customWidth="1"/>
    <col min="11" max="16384" width="9.140625" style="3"/>
  </cols>
  <sheetData>
    <row r="1" spans="1:10" x14ac:dyDescent="0.2">
      <c r="A1" s="4" t="s">
        <v>0</v>
      </c>
    </row>
    <row r="2" spans="1:10" s="1" customFormat="1" x14ac:dyDescent="0.2">
      <c r="A2" s="1" t="s">
        <v>1</v>
      </c>
      <c r="B2" s="1" t="s">
        <v>2</v>
      </c>
      <c r="C2" s="10" t="s">
        <v>71</v>
      </c>
      <c r="D2" s="1" t="s">
        <v>3</v>
      </c>
      <c r="E2" s="1" t="s">
        <v>4</v>
      </c>
      <c r="F2" s="1" t="s">
        <v>5</v>
      </c>
      <c r="G2" s="2" t="s">
        <v>6</v>
      </c>
      <c r="H2" s="2" t="s">
        <v>7</v>
      </c>
      <c r="I2" s="1" t="s">
        <v>8</v>
      </c>
      <c r="J2" s="1" t="s">
        <v>9</v>
      </c>
    </row>
    <row r="3" spans="1:10" x14ac:dyDescent="0.2">
      <c r="A3" s="3">
        <v>9216</v>
      </c>
      <c r="B3" s="3" t="s">
        <v>10</v>
      </c>
      <c r="C3" s="3" t="s">
        <v>111</v>
      </c>
      <c r="D3" s="3">
        <v>18.173623670348022</v>
      </c>
      <c r="E3" s="3">
        <v>58.073479909555999</v>
      </c>
      <c r="F3" s="3">
        <v>3.7553024958005068</v>
      </c>
      <c r="G3" s="11">
        <f t="shared" ref="G3:G28" si="0">0.25*D3</f>
        <v>4.5434059175870054</v>
      </c>
      <c r="H3" s="11">
        <f t="shared" ref="H3:H28" si="1">0.75*D3</f>
        <v>13.630217752761016</v>
      </c>
      <c r="I3" s="3" t="s">
        <v>69</v>
      </c>
      <c r="J3" s="3" t="s">
        <v>11</v>
      </c>
    </row>
    <row r="4" spans="1:10" x14ac:dyDescent="0.2">
      <c r="A4" s="3">
        <v>9004</v>
      </c>
      <c r="B4" s="3" t="s">
        <v>12</v>
      </c>
      <c r="C4" s="3" t="s">
        <v>112</v>
      </c>
      <c r="D4" s="3">
        <v>23.274713449722803</v>
      </c>
      <c r="E4" s="3">
        <v>74.373918401781594</v>
      </c>
      <c r="F4" s="3">
        <v>3.7553024958005063</v>
      </c>
      <c r="G4" s="11">
        <f t="shared" si="0"/>
        <v>5.8186783624307008</v>
      </c>
      <c r="H4" s="11">
        <f t="shared" si="1"/>
        <v>17.456035087292101</v>
      </c>
      <c r="I4" s="3" t="s">
        <v>69</v>
      </c>
      <c r="J4" s="3" t="s">
        <v>11</v>
      </c>
    </row>
    <row r="5" spans="1:10" x14ac:dyDescent="0.2">
      <c r="A5" s="3">
        <v>9195</v>
      </c>
      <c r="B5" s="3" t="s">
        <v>13</v>
      </c>
      <c r="C5" s="3" t="s">
        <v>88</v>
      </c>
      <c r="D5" s="3">
        <v>65.287729063090381</v>
      </c>
      <c r="E5" s="3">
        <v>154.39845620277848</v>
      </c>
      <c r="F5" s="3">
        <v>5.0742265695204924</v>
      </c>
      <c r="G5" s="11">
        <f t="shared" si="0"/>
        <v>16.321932265772595</v>
      </c>
      <c r="H5" s="11">
        <f t="shared" si="1"/>
        <v>48.965796797317786</v>
      </c>
      <c r="I5" s="3" t="s">
        <v>69</v>
      </c>
      <c r="J5" s="3" t="s">
        <v>11</v>
      </c>
    </row>
    <row r="6" spans="1:10" x14ac:dyDescent="0.2">
      <c r="A6" s="3">
        <v>9009</v>
      </c>
      <c r="B6" s="3" t="s">
        <v>14</v>
      </c>
      <c r="C6" s="3" t="s">
        <v>74</v>
      </c>
      <c r="D6" s="3">
        <v>18.805284692743349</v>
      </c>
      <c r="E6" s="3">
        <v>20.681866033707077</v>
      </c>
      <c r="F6" s="3">
        <v>10.91117290602001</v>
      </c>
      <c r="G6" s="11">
        <f t="shared" si="0"/>
        <v>4.7013211731858373</v>
      </c>
      <c r="H6" s="11">
        <f t="shared" si="1"/>
        <v>14.103963519557512</v>
      </c>
      <c r="I6" s="3" t="s">
        <v>15</v>
      </c>
      <c r="J6" s="3" t="s">
        <v>11</v>
      </c>
    </row>
    <row r="7" spans="1:10" x14ac:dyDescent="0.2">
      <c r="A7" s="3">
        <v>9053</v>
      </c>
      <c r="B7" s="3" t="s">
        <v>16</v>
      </c>
      <c r="C7" s="3" t="s">
        <v>81</v>
      </c>
      <c r="D7" s="3">
        <v>1.69402355177544E-2</v>
      </c>
      <c r="E7" s="3">
        <v>7.5188925212521518</v>
      </c>
      <c r="F7" s="3">
        <v>2.7036272381667094E-2</v>
      </c>
      <c r="G7" s="11">
        <f t="shared" si="0"/>
        <v>4.2350588794385999E-3</v>
      </c>
      <c r="H7" s="11">
        <f t="shared" si="1"/>
        <v>1.27051766383158E-2</v>
      </c>
      <c r="I7" s="3" t="s">
        <v>15</v>
      </c>
      <c r="J7" s="3" t="s">
        <v>11</v>
      </c>
    </row>
    <row r="8" spans="1:10" x14ac:dyDescent="0.2">
      <c r="A8" s="3">
        <v>9209</v>
      </c>
      <c r="B8" s="3" t="s">
        <v>17</v>
      </c>
      <c r="C8" s="3" t="s">
        <v>107</v>
      </c>
      <c r="D8" s="3">
        <v>2.4446714945016299</v>
      </c>
      <c r="E8" s="3">
        <v>42.872144577833851</v>
      </c>
      <c r="F8" s="3">
        <v>0.68426849701349335</v>
      </c>
      <c r="G8" s="11">
        <f t="shared" si="0"/>
        <v>0.61116787362540748</v>
      </c>
      <c r="H8" s="11">
        <f t="shared" si="1"/>
        <v>1.8335036208762223</v>
      </c>
      <c r="I8" s="3" t="s">
        <v>15</v>
      </c>
      <c r="J8" s="3" t="s">
        <v>11</v>
      </c>
    </row>
    <row r="9" spans="1:10" x14ac:dyDescent="0.2">
      <c r="A9" s="3">
        <v>9210</v>
      </c>
      <c r="B9" s="3" t="s">
        <v>18</v>
      </c>
      <c r="C9" s="3" t="s">
        <v>106</v>
      </c>
      <c r="D9" s="3">
        <v>2.7475720693550136</v>
      </c>
      <c r="E9" s="3">
        <v>48.184104596605451</v>
      </c>
      <c r="F9" s="3">
        <v>0.68426849701349335</v>
      </c>
      <c r="G9" s="11">
        <f t="shared" si="0"/>
        <v>0.68689301733875341</v>
      </c>
      <c r="H9" s="11">
        <f t="shared" si="1"/>
        <v>2.0606790520162601</v>
      </c>
      <c r="I9" s="3" t="s">
        <v>15</v>
      </c>
      <c r="J9" s="3" t="s">
        <v>11</v>
      </c>
    </row>
    <row r="10" spans="1:10" x14ac:dyDescent="0.2">
      <c r="A10" s="3">
        <v>9115</v>
      </c>
      <c r="B10" s="3" t="s">
        <v>19</v>
      </c>
      <c r="C10" s="3" t="s">
        <v>82</v>
      </c>
      <c r="D10" s="3">
        <v>23.180809598434397</v>
      </c>
      <c r="E10" s="3">
        <v>55.162789131157112</v>
      </c>
      <c r="F10" s="3">
        <v>5.0427057725421758</v>
      </c>
      <c r="G10" s="11">
        <f t="shared" si="0"/>
        <v>5.7952023996085993</v>
      </c>
      <c r="H10" s="11">
        <f t="shared" si="1"/>
        <v>17.385607198825799</v>
      </c>
      <c r="I10" s="3" t="s">
        <v>68</v>
      </c>
      <c r="J10" s="3" t="s">
        <v>11</v>
      </c>
    </row>
    <row r="11" spans="1:10" x14ac:dyDescent="0.2">
      <c r="A11" s="3">
        <v>9247</v>
      </c>
      <c r="B11" s="3" t="s">
        <v>20</v>
      </c>
      <c r="C11" s="3" t="s">
        <v>102</v>
      </c>
      <c r="D11" s="3">
        <v>1.6571969528238002</v>
      </c>
      <c r="E11" s="3">
        <v>32.828738470481369</v>
      </c>
      <c r="F11" s="3">
        <v>0.6057608169064076</v>
      </c>
      <c r="G11" s="11">
        <f t="shared" si="0"/>
        <v>0.41429923820595005</v>
      </c>
      <c r="H11" s="11">
        <f t="shared" si="1"/>
        <v>1.2428977146178501</v>
      </c>
      <c r="I11" s="3" t="s">
        <v>68</v>
      </c>
      <c r="J11" s="3" t="s">
        <v>11</v>
      </c>
    </row>
    <row r="12" spans="1:10" x14ac:dyDescent="0.2">
      <c r="A12" s="3">
        <v>9093</v>
      </c>
      <c r="B12" s="3" t="s">
        <v>21</v>
      </c>
      <c r="C12" s="3" t="s">
        <v>90</v>
      </c>
      <c r="D12" s="3">
        <v>10.323083888766837</v>
      </c>
      <c r="E12" s="3">
        <v>76.450169725095591</v>
      </c>
      <c r="F12" s="3">
        <v>1.620362742301906</v>
      </c>
      <c r="G12" s="11">
        <f t="shared" si="0"/>
        <v>2.5807709721917091</v>
      </c>
      <c r="H12" s="11">
        <f t="shared" si="1"/>
        <v>7.742312916575127</v>
      </c>
      <c r="I12" s="3" t="s">
        <v>22</v>
      </c>
      <c r="J12" s="3" t="s">
        <v>11</v>
      </c>
    </row>
    <row r="13" spans="1:10" x14ac:dyDescent="0.2">
      <c r="A13" s="3">
        <v>9095</v>
      </c>
      <c r="B13" s="3" t="s">
        <v>23</v>
      </c>
      <c r="C13" s="3" t="s">
        <v>92</v>
      </c>
      <c r="D13" s="3">
        <v>10.323083888766837</v>
      </c>
      <c r="E13" s="3">
        <v>76.450169725095591</v>
      </c>
      <c r="F13" s="3">
        <v>1.620362742301906</v>
      </c>
      <c r="G13" s="11">
        <f t="shared" si="0"/>
        <v>2.5807709721917091</v>
      </c>
      <c r="H13" s="11">
        <f t="shared" si="1"/>
        <v>7.742312916575127</v>
      </c>
      <c r="I13" s="3" t="s">
        <v>22</v>
      </c>
      <c r="J13" s="3" t="s">
        <v>11</v>
      </c>
    </row>
    <row r="14" spans="1:10" x14ac:dyDescent="0.2">
      <c r="A14" s="3">
        <v>9096</v>
      </c>
      <c r="B14" s="3" t="s">
        <v>24</v>
      </c>
      <c r="C14" s="3" t="s">
        <v>91</v>
      </c>
      <c r="D14" s="3">
        <v>10.323083888766837</v>
      </c>
      <c r="E14" s="3">
        <v>76.450169725095591</v>
      </c>
      <c r="F14" s="3">
        <v>1.620362742301906</v>
      </c>
      <c r="G14" s="11">
        <f t="shared" si="0"/>
        <v>2.5807709721917091</v>
      </c>
      <c r="H14" s="11">
        <f t="shared" si="1"/>
        <v>7.742312916575127</v>
      </c>
      <c r="I14" s="3" t="s">
        <v>22</v>
      </c>
      <c r="J14" s="3" t="s">
        <v>11</v>
      </c>
    </row>
    <row r="15" spans="1:10" x14ac:dyDescent="0.2">
      <c r="A15" s="3">
        <v>9094</v>
      </c>
      <c r="B15" s="3" t="s">
        <v>25</v>
      </c>
      <c r="C15" s="3" t="s">
        <v>73</v>
      </c>
      <c r="D15" s="3">
        <v>1.6290399490420253</v>
      </c>
      <c r="E15" s="3">
        <v>76.450169725095591</v>
      </c>
      <c r="F15" s="3">
        <v>0.25570223661762914</v>
      </c>
      <c r="G15" s="11">
        <f t="shared" si="0"/>
        <v>0.40725998726050633</v>
      </c>
      <c r="H15" s="11">
        <f t="shared" si="1"/>
        <v>1.221779961781519</v>
      </c>
      <c r="I15" s="3" t="s">
        <v>22</v>
      </c>
      <c r="J15" s="3" t="s">
        <v>11</v>
      </c>
    </row>
    <row r="16" spans="1:10" x14ac:dyDescent="0.2">
      <c r="A16" s="3">
        <v>9072</v>
      </c>
      <c r="B16" s="3" t="s">
        <v>26</v>
      </c>
      <c r="C16" s="3" t="s">
        <v>89</v>
      </c>
      <c r="D16" s="3">
        <v>28.76</v>
      </c>
      <c r="E16" s="3">
        <v>117.00196660475606</v>
      </c>
      <c r="F16" s="3">
        <v>2.949694009553264</v>
      </c>
      <c r="G16" s="11">
        <f t="shared" si="0"/>
        <v>7.19</v>
      </c>
      <c r="H16" s="11">
        <f t="shared" si="1"/>
        <v>21.57</v>
      </c>
      <c r="I16" s="3" t="s">
        <v>22</v>
      </c>
      <c r="J16" s="3" t="s">
        <v>11</v>
      </c>
    </row>
    <row r="17" spans="1:10" x14ac:dyDescent="0.2">
      <c r="A17" s="3">
        <v>9013</v>
      </c>
      <c r="B17" s="3" t="s">
        <v>27</v>
      </c>
      <c r="C17" s="3" t="s">
        <v>105</v>
      </c>
      <c r="D17" s="3">
        <v>65.281999999999925</v>
      </c>
      <c r="E17" s="3">
        <v>176.11624509159228</v>
      </c>
      <c r="F17" s="3">
        <v>4.4481075530118579</v>
      </c>
      <c r="G17" s="11">
        <f t="shared" si="0"/>
        <v>16.320499999999981</v>
      </c>
      <c r="H17" s="11">
        <f t="shared" si="1"/>
        <v>48.961499999999944</v>
      </c>
      <c r="I17" s="3" t="s">
        <v>69</v>
      </c>
      <c r="J17" s="3" t="s">
        <v>11</v>
      </c>
    </row>
    <row r="18" spans="1:10" x14ac:dyDescent="0.2">
      <c r="A18" s="3">
        <v>9188</v>
      </c>
      <c r="B18" s="3" t="s">
        <v>28</v>
      </c>
      <c r="C18" s="3" t="s">
        <v>108</v>
      </c>
      <c r="D18" s="3">
        <v>50.192589408172523</v>
      </c>
      <c r="E18" s="3">
        <v>92.371223008001053</v>
      </c>
      <c r="F18" s="3">
        <v>6.5205488601780122</v>
      </c>
      <c r="G18" s="11">
        <f t="shared" si="0"/>
        <v>12.548147352043131</v>
      </c>
      <c r="H18" s="11">
        <f t="shared" si="1"/>
        <v>37.644442056129392</v>
      </c>
      <c r="I18" s="3" t="s">
        <v>69</v>
      </c>
      <c r="J18" s="3" t="s">
        <v>11</v>
      </c>
    </row>
    <row r="19" spans="1:10" x14ac:dyDescent="0.2">
      <c r="A19" s="3">
        <v>9217</v>
      </c>
      <c r="B19" s="3" t="s">
        <v>29</v>
      </c>
      <c r="C19" s="3" t="s">
        <v>120</v>
      </c>
      <c r="D19" s="3">
        <v>21.878000000000014</v>
      </c>
      <c r="E19" s="3">
        <v>89.37833669876251</v>
      </c>
      <c r="F19" s="3">
        <v>2.937356071917538</v>
      </c>
      <c r="G19" s="11">
        <f t="shared" si="0"/>
        <v>5.4695000000000036</v>
      </c>
      <c r="H19" s="11">
        <f t="shared" si="1"/>
        <v>16.408500000000011</v>
      </c>
      <c r="I19" s="3" t="s">
        <v>69</v>
      </c>
      <c r="J19" s="3" t="s">
        <v>11</v>
      </c>
    </row>
    <row r="20" spans="1:10" x14ac:dyDescent="0.2">
      <c r="A20" s="3">
        <v>9071</v>
      </c>
      <c r="B20" s="3" t="s">
        <v>30</v>
      </c>
      <c r="C20" s="3" t="s">
        <v>84</v>
      </c>
      <c r="D20" s="3">
        <v>7.163387272743174</v>
      </c>
      <c r="E20" s="3">
        <v>32.322149515789377</v>
      </c>
      <c r="F20" s="3">
        <v>2.6594966164278859</v>
      </c>
      <c r="G20" s="11">
        <f t="shared" si="0"/>
        <v>1.7908468181857935</v>
      </c>
      <c r="H20" s="11">
        <f t="shared" si="1"/>
        <v>5.3725404545573809</v>
      </c>
      <c r="I20" s="3" t="s">
        <v>31</v>
      </c>
      <c r="J20" s="3" t="s">
        <v>11</v>
      </c>
    </row>
    <row r="21" spans="1:10" x14ac:dyDescent="0.2">
      <c r="A21" s="3">
        <v>9235</v>
      </c>
      <c r="B21" s="3" t="s">
        <v>32</v>
      </c>
      <c r="C21" s="3" t="s">
        <v>109</v>
      </c>
      <c r="D21" s="3">
        <v>19.529283349294371</v>
      </c>
      <c r="E21" s="3">
        <v>35.395805025244201</v>
      </c>
      <c r="F21" s="3">
        <v>6.620880638945593</v>
      </c>
      <c r="G21" s="11">
        <f t="shared" si="0"/>
        <v>4.8823208373235927</v>
      </c>
      <c r="H21" s="11">
        <f t="shared" si="1"/>
        <v>14.646962511970777</v>
      </c>
      <c r="I21" s="3" t="s">
        <v>31</v>
      </c>
      <c r="J21" s="3" t="s">
        <v>11</v>
      </c>
    </row>
    <row r="22" spans="1:10" x14ac:dyDescent="0.2">
      <c r="A22" s="3">
        <v>9234</v>
      </c>
      <c r="B22" s="3" t="s">
        <v>33</v>
      </c>
      <c r="C22" s="3" t="s">
        <v>110</v>
      </c>
      <c r="D22" s="3">
        <v>26.718480279148938</v>
      </c>
      <c r="E22" s="3">
        <v>48.425848589357422</v>
      </c>
      <c r="F22" s="3">
        <v>6.620880638945593</v>
      </c>
      <c r="G22" s="11">
        <f t="shared" si="0"/>
        <v>6.6796200697872345</v>
      </c>
      <c r="H22" s="11">
        <f t="shared" si="1"/>
        <v>20.038860209361705</v>
      </c>
      <c r="I22" s="3" t="s">
        <v>31</v>
      </c>
      <c r="J22" s="3" t="s">
        <v>11</v>
      </c>
    </row>
    <row r="23" spans="1:10" x14ac:dyDescent="0.2">
      <c r="A23" s="3">
        <v>9062</v>
      </c>
      <c r="B23" s="3" t="s">
        <v>34</v>
      </c>
      <c r="C23" s="3" t="s">
        <v>80</v>
      </c>
      <c r="D23" s="3">
        <v>24.491000000000099</v>
      </c>
      <c r="E23" s="3">
        <v>45.879419413916388</v>
      </c>
      <c r="F23" s="3">
        <v>6.4057480184863964</v>
      </c>
      <c r="G23" s="11">
        <f t="shared" si="0"/>
        <v>6.1227500000000248</v>
      </c>
      <c r="H23" s="11">
        <f t="shared" si="1"/>
        <v>18.368250000000074</v>
      </c>
      <c r="I23" s="3" t="s">
        <v>69</v>
      </c>
      <c r="J23" s="3" t="s">
        <v>11</v>
      </c>
    </row>
    <row r="24" spans="1:10" x14ac:dyDescent="0.2">
      <c r="A24" s="3">
        <v>9016</v>
      </c>
      <c r="B24" s="3" t="s">
        <v>35</v>
      </c>
      <c r="C24" s="3" t="s">
        <v>98</v>
      </c>
      <c r="D24" s="3">
        <v>33.471011202882814</v>
      </c>
      <c r="E24" s="3">
        <v>73.129248851983164</v>
      </c>
      <c r="F24" s="3">
        <v>5.492359633661156</v>
      </c>
      <c r="G24" s="11">
        <f t="shared" si="0"/>
        <v>8.3677528007207034</v>
      </c>
      <c r="H24" s="11">
        <f t="shared" si="1"/>
        <v>25.103258402162112</v>
      </c>
      <c r="I24" s="3" t="s">
        <v>69</v>
      </c>
      <c r="J24" s="3" t="s">
        <v>11</v>
      </c>
    </row>
    <row r="25" spans="1:10" x14ac:dyDescent="0.2">
      <c r="A25" s="3">
        <v>9015</v>
      </c>
      <c r="B25" s="3" t="s">
        <v>36</v>
      </c>
      <c r="C25" s="3" t="s">
        <v>99</v>
      </c>
      <c r="D25" s="3">
        <v>16.813149495034011</v>
      </c>
      <c r="E25" s="3">
        <v>36.734264942137131</v>
      </c>
      <c r="F25" s="3">
        <v>5.492359633661156</v>
      </c>
      <c r="G25" s="11">
        <f t="shared" si="0"/>
        <v>4.2032873737585028</v>
      </c>
      <c r="H25" s="11">
        <f t="shared" si="1"/>
        <v>12.609862121275508</v>
      </c>
      <c r="I25" s="3" t="s">
        <v>69</v>
      </c>
      <c r="J25" s="3" t="s">
        <v>11</v>
      </c>
    </row>
    <row r="26" spans="1:10" x14ac:dyDescent="0.2">
      <c r="A26" s="3">
        <v>9014</v>
      </c>
      <c r="B26" s="3" t="s">
        <v>37</v>
      </c>
      <c r="C26" s="3" t="s">
        <v>100</v>
      </c>
      <c r="D26" s="3">
        <v>33.471011202882814</v>
      </c>
      <c r="E26" s="3">
        <v>73.129248851983164</v>
      </c>
      <c r="F26" s="3">
        <v>5.492359633661156</v>
      </c>
      <c r="G26" s="11">
        <f t="shared" si="0"/>
        <v>8.3677528007207034</v>
      </c>
      <c r="H26" s="11">
        <f t="shared" si="1"/>
        <v>25.103258402162112</v>
      </c>
      <c r="I26" s="3" t="s">
        <v>69</v>
      </c>
      <c r="J26" s="3" t="s">
        <v>11</v>
      </c>
    </row>
    <row r="27" spans="1:10" x14ac:dyDescent="0.2">
      <c r="A27" s="3">
        <v>9017</v>
      </c>
      <c r="B27" s="3" t="s">
        <v>38</v>
      </c>
      <c r="C27" s="3" t="s">
        <v>101</v>
      </c>
      <c r="D27" s="3">
        <v>4.9239947658315018</v>
      </c>
      <c r="E27" s="3">
        <v>10.758206150202613</v>
      </c>
      <c r="F27" s="3">
        <v>5.492359633661156</v>
      </c>
      <c r="G27" s="11">
        <f t="shared" si="0"/>
        <v>1.2309986914578754</v>
      </c>
      <c r="H27" s="11">
        <f t="shared" si="1"/>
        <v>3.6929960743736263</v>
      </c>
      <c r="I27" s="3" t="s">
        <v>69</v>
      </c>
      <c r="J27" s="3" t="s">
        <v>11</v>
      </c>
    </row>
    <row r="28" spans="1:10" x14ac:dyDescent="0.2">
      <c r="A28" s="3">
        <v>9069</v>
      </c>
      <c r="B28" s="3" t="s">
        <v>39</v>
      </c>
      <c r="C28" s="3" t="s">
        <v>76</v>
      </c>
      <c r="D28" s="3">
        <v>14.569374999994169</v>
      </c>
      <c r="E28" s="3">
        <v>261.51133812654007</v>
      </c>
      <c r="F28" s="3">
        <v>0.66854653894712623</v>
      </c>
      <c r="G28" s="11">
        <f t="shared" si="0"/>
        <v>3.6423437499985423</v>
      </c>
      <c r="H28" s="11">
        <f t="shared" si="1"/>
        <v>10.927031249995627</v>
      </c>
      <c r="I28" s="3" t="s">
        <v>69</v>
      </c>
      <c r="J28" s="3" t="s">
        <v>11</v>
      </c>
    </row>
    <row r="29" spans="1:10" x14ac:dyDescent="0.2">
      <c r="A29" s="3">
        <v>9068</v>
      </c>
      <c r="B29" s="3" t="s">
        <v>40</v>
      </c>
      <c r="C29" s="3" t="s">
        <v>77</v>
      </c>
      <c r="D29" s="3">
        <v>14.569374999994169</v>
      </c>
      <c r="E29" s="3">
        <v>261.51133812654007</v>
      </c>
      <c r="F29" s="3">
        <v>0.66854653894712623</v>
      </c>
      <c r="G29" s="11">
        <f t="shared" ref="G29:G44" si="2">0.25*D29</f>
        <v>3.6423437499985423</v>
      </c>
      <c r="H29" s="11">
        <f t="shared" ref="H29:H44" si="3">0.75*D29</f>
        <v>10.927031249995627</v>
      </c>
      <c r="I29" s="3" t="s">
        <v>69</v>
      </c>
      <c r="J29" s="3" t="s">
        <v>11</v>
      </c>
    </row>
    <row r="30" spans="1:10" x14ac:dyDescent="0.2">
      <c r="A30" s="3">
        <v>9067</v>
      </c>
      <c r="B30" s="3" t="s">
        <v>41</v>
      </c>
      <c r="C30" s="3" t="s">
        <v>78</v>
      </c>
      <c r="D30" s="3">
        <v>14.569374999994169</v>
      </c>
      <c r="E30" s="3">
        <v>261.51133812654007</v>
      </c>
      <c r="F30" s="3">
        <v>0.66854653894712623</v>
      </c>
      <c r="G30" s="11">
        <f t="shared" si="2"/>
        <v>3.6423437499985423</v>
      </c>
      <c r="H30" s="11">
        <f t="shared" si="3"/>
        <v>10.927031249995627</v>
      </c>
      <c r="I30" s="3" t="s">
        <v>69</v>
      </c>
      <c r="J30" s="3" t="s">
        <v>11</v>
      </c>
    </row>
    <row r="31" spans="1:10" x14ac:dyDescent="0.2">
      <c r="A31" s="3">
        <v>9070</v>
      </c>
      <c r="B31" s="3" t="s">
        <v>42</v>
      </c>
      <c r="C31" s="3" t="s">
        <v>79</v>
      </c>
      <c r="D31" s="3">
        <v>14.569374999994169</v>
      </c>
      <c r="E31" s="3">
        <v>261.51133812654007</v>
      </c>
      <c r="F31" s="3">
        <v>0.66854653894712623</v>
      </c>
      <c r="G31" s="11">
        <f t="shared" si="2"/>
        <v>3.6423437499985423</v>
      </c>
      <c r="H31" s="11">
        <f t="shared" si="3"/>
        <v>10.927031249995627</v>
      </c>
      <c r="I31" s="3" t="s">
        <v>69</v>
      </c>
      <c r="J31" s="3" t="s">
        <v>11</v>
      </c>
    </row>
    <row r="32" spans="1:10" x14ac:dyDescent="0.2">
      <c r="A32" s="3">
        <v>9164</v>
      </c>
      <c r="B32" s="3" t="s">
        <v>43</v>
      </c>
      <c r="C32" s="3" t="s">
        <v>96</v>
      </c>
      <c r="D32" s="3">
        <v>121.69916666661797</v>
      </c>
      <c r="E32" s="3">
        <v>455.14543235251637</v>
      </c>
      <c r="F32" s="3">
        <v>3.2086227745955354</v>
      </c>
      <c r="G32" s="11">
        <f t="shared" si="2"/>
        <v>30.424791666654492</v>
      </c>
      <c r="H32" s="11">
        <f t="shared" si="3"/>
        <v>91.27437499996347</v>
      </c>
      <c r="I32" s="3" t="s">
        <v>44</v>
      </c>
      <c r="J32" s="3" t="s">
        <v>11</v>
      </c>
    </row>
    <row r="33" spans="1:10" x14ac:dyDescent="0.2">
      <c r="A33" s="3">
        <v>9211</v>
      </c>
      <c r="B33" s="3" t="s">
        <v>45</v>
      </c>
      <c r="C33" s="3" t="s">
        <v>97</v>
      </c>
      <c r="D33" s="3">
        <v>42.618333333316286</v>
      </c>
      <c r="E33" s="3">
        <v>165.76519864441434</v>
      </c>
      <c r="F33" s="3">
        <v>3.0852072943057909</v>
      </c>
      <c r="G33" s="11">
        <f t="shared" si="2"/>
        <v>10.654583333329072</v>
      </c>
      <c r="H33" s="11">
        <f t="shared" si="3"/>
        <v>31.963749999987215</v>
      </c>
      <c r="I33" s="3" t="s">
        <v>44</v>
      </c>
      <c r="J33" s="3" t="s">
        <v>11</v>
      </c>
    </row>
    <row r="34" spans="1:10" x14ac:dyDescent="0.2">
      <c r="A34" s="3">
        <v>9181</v>
      </c>
      <c r="B34" s="3" t="s">
        <v>46</v>
      </c>
      <c r="C34" s="3" t="s">
        <v>95</v>
      </c>
      <c r="D34" s="3">
        <v>0.44999999999993179</v>
      </c>
      <c r="E34" s="3">
        <v>26.820119422547105</v>
      </c>
      <c r="F34" s="3">
        <v>0.20134138535787116</v>
      </c>
      <c r="G34" s="11">
        <f t="shared" si="2"/>
        <v>0.11249999999998295</v>
      </c>
      <c r="H34" s="11">
        <f t="shared" si="3"/>
        <v>0.33749999999994884</v>
      </c>
      <c r="I34" s="3" t="s">
        <v>44</v>
      </c>
      <c r="J34" s="3" t="s">
        <v>11</v>
      </c>
    </row>
    <row r="35" spans="1:10" x14ac:dyDescent="0.2">
      <c r="A35" s="3">
        <v>9005</v>
      </c>
      <c r="B35" s="3" t="s">
        <v>47</v>
      </c>
      <c r="C35" s="3" t="s">
        <v>85</v>
      </c>
      <c r="D35" s="3">
        <v>35.112000000000002</v>
      </c>
      <c r="E35" s="3">
        <v>192.86902002278831</v>
      </c>
      <c r="F35" s="3">
        <v>2.1846121266661509</v>
      </c>
      <c r="G35" s="11">
        <f t="shared" si="2"/>
        <v>8.7780000000000005</v>
      </c>
      <c r="H35" s="11">
        <f t="shared" si="3"/>
        <v>26.334000000000003</v>
      </c>
      <c r="I35" s="3" t="s">
        <v>44</v>
      </c>
      <c r="J35" s="3" t="s">
        <v>11</v>
      </c>
    </row>
    <row r="36" spans="1:10" x14ac:dyDescent="0.2">
      <c r="A36" s="3">
        <v>9091</v>
      </c>
      <c r="B36" s="3" t="s">
        <v>48</v>
      </c>
      <c r="C36" s="3" t="s">
        <v>86</v>
      </c>
      <c r="D36" s="3">
        <v>35.112000000000002</v>
      </c>
      <c r="E36" s="3">
        <v>192.86902002278831</v>
      </c>
      <c r="F36" s="3">
        <v>2.1846121266661509</v>
      </c>
      <c r="G36" s="11">
        <f t="shared" si="2"/>
        <v>8.7780000000000005</v>
      </c>
      <c r="H36" s="11">
        <f t="shared" si="3"/>
        <v>26.334000000000003</v>
      </c>
      <c r="I36" s="3" t="s">
        <v>44</v>
      </c>
      <c r="J36" s="3" t="s">
        <v>11</v>
      </c>
    </row>
    <row r="37" spans="1:10" x14ac:dyDescent="0.2">
      <c r="A37" s="3">
        <v>9151</v>
      </c>
      <c r="B37" s="3" t="s">
        <v>49</v>
      </c>
      <c r="C37" s="3" t="s">
        <v>83</v>
      </c>
      <c r="D37" s="3">
        <v>351.29000000000008</v>
      </c>
      <c r="E37" s="3">
        <v>121.76018437674196</v>
      </c>
      <c r="F37" s="3">
        <v>34.621169650636809</v>
      </c>
      <c r="G37" s="11">
        <f t="shared" si="2"/>
        <v>87.822500000000019</v>
      </c>
      <c r="H37" s="11">
        <f>0.75*D37</f>
        <v>263.46750000000009</v>
      </c>
      <c r="I37" s="3" t="s">
        <v>44</v>
      </c>
      <c r="J37" s="3" t="s">
        <v>11</v>
      </c>
    </row>
    <row r="38" spans="1:10" x14ac:dyDescent="0.2">
      <c r="A38" s="3">
        <v>9102</v>
      </c>
      <c r="B38" s="3" t="s">
        <v>50</v>
      </c>
      <c r="C38" s="3" t="s">
        <v>104</v>
      </c>
      <c r="D38" s="3">
        <v>30.213333333321245</v>
      </c>
      <c r="E38" s="3">
        <v>30.056507991628791</v>
      </c>
      <c r="F38" s="3">
        <v>12.062612200353865</v>
      </c>
      <c r="G38" s="11">
        <f t="shared" si="2"/>
        <v>7.5533333333303112</v>
      </c>
      <c r="H38" s="11">
        <f t="shared" si="3"/>
        <v>22.659999999990934</v>
      </c>
      <c r="I38" s="3" t="s">
        <v>44</v>
      </c>
      <c r="J38" s="3" t="s">
        <v>11</v>
      </c>
    </row>
    <row r="39" spans="1:10" x14ac:dyDescent="0.2">
      <c r="A39" s="3">
        <v>9100</v>
      </c>
      <c r="B39" s="3" t="s">
        <v>51</v>
      </c>
      <c r="C39" s="3" t="s">
        <v>103</v>
      </c>
      <c r="D39" s="3">
        <v>120.90786212472607</v>
      </c>
      <c r="E39" s="3">
        <v>116.4363445593908</v>
      </c>
      <c r="F39" s="3">
        <v>12.460837301162901</v>
      </c>
      <c r="G39" s="11">
        <f t="shared" si="2"/>
        <v>30.226965531181516</v>
      </c>
      <c r="H39" s="11">
        <f t="shared" si="3"/>
        <v>90.680896593544546</v>
      </c>
      <c r="I39" s="3" t="s">
        <v>44</v>
      </c>
      <c r="J39" s="3" t="s">
        <v>11</v>
      </c>
    </row>
    <row r="40" spans="1:10" x14ac:dyDescent="0.2">
      <c r="A40" s="3">
        <v>9006</v>
      </c>
      <c r="B40" s="3" t="s">
        <v>52</v>
      </c>
      <c r="C40" s="3" t="s">
        <v>87</v>
      </c>
      <c r="D40" s="3">
        <v>48.231796646962913</v>
      </c>
      <c r="E40" s="3">
        <v>73.505576909878627</v>
      </c>
      <c r="F40" s="3">
        <v>7.8739815956164652</v>
      </c>
      <c r="G40" s="11">
        <f t="shared" si="2"/>
        <v>12.057949161740728</v>
      </c>
      <c r="H40" s="11">
        <f t="shared" si="3"/>
        <v>36.173847485222183</v>
      </c>
      <c r="I40" s="3" t="s">
        <v>44</v>
      </c>
      <c r="J40" s="3" t="s">
        <v>11</v>
      </c>
    </row>
    <row r="41" spans="1:10" x14ac:dyDescent="0.2">
      <c r="A41" s="3">
        <v>9045</v>
      </c>
      <c r="B41" s="3" t="s">
        <v>53</v>
      </c>
      <c r="C41" s="3" t="s">
        <v>75</v>
      </c>
      <c r="D41" s="3">
        <v>8.9869176974985479</v>
      </c>
      <c r="E41" s="3">
        <v>9.8837231614652978</v>
      </c>
      <c r="F41" s="3">
        <v>10.911172906020008</v>
      </c>
      <c r="G41" s="11">
        <f t="shared" si="2"/>
        <v>2.246729424374637</v>
      </c>
      <c r="H41" s="11">
        <f t="shared" si="3"/>
        <v>6.7401882731239109</v>
      </c>
      <c r="I41" s="3" t="s">
        <v>15</v>
      </c>
      <c r="J41" s="3" t="s">
        <v>54</v>
      </c>
    </row>
    <row r="42" spans="1:10" x14ac:dyDescent="0.2">
      <c r="A42" s="3">
        <v>9097</v>
      </c>
      <c r="B42" s="3" t="s">
        <v>55</v>
      </c>
      <c r="C42" s="3" t="s">
        <v>93</v>
      </c>
      <c r="D42" s="3">
        <v>1.8536054805658801</v>
      </c>
      <c r="E42" s="3">
        <v>136.18000790731577</v>
      </c>
      <c r="F42" s="3">
        <v>0.16333723362631428</v>
      </c>
      <c r="G42" s="11">
        <f t="shared" si="2"/>
        <v>0.46340137014147004</v>
      </c>
      <c r="H42" s="11">
        <f t="shared" si="3"/>
        <v>1.3902041104244101</v>
      </c>
      <c r="I42" s="3" t="s">
        <v>22</v>
      </c>
      <c r="J42" s="3" t="s">
        <v>54</v>
      </c>
    </row>
    <row r="43" spans="1:10" x14ac:dyDescent="0.2">
      <c r="A43" s="3">
        <v>9098</v>
      </c>
      <c r="B43" s="3" t="s">
        <v>56</v>
      </c>
      <c r="C43" s="3" t="s">
        <v>94</v>
      </c>
      <c r="D43" s="3">
        <v>1.8536054805658801</v>
      </c>
      <c r="E43" s="3">
        <v>136.18000790731577</v>
      </c>
      <c r="F43" s="3">
        <v>0.16333723362631428</v>
      </c>
      <c r="G43" s="11">
        <f t="shared" si="2"/>
        <v>0.46340137014147004</v>
      </c>
      <c r="H43" s="11">
        <f t="shared" si="3"/>
        <v>1.3902041104244101</v>
      </c>
      <c r="I43" s="3" t="s">
        <v>22</v>
      </c>
      <c r="J43" s="3" t="s">
        <v>54</v>
      </c>
    </row>
    <row r="44" spans="1:10" x14ac:dyDescent="0.2">
      <c r="A44" s="3">
        <v>9080</v>
      </c>
      <c r="B44" s="3" t="s">
        <v>57</v>
      </c>
      <c r="C44" s="3" t="s">
        <v>72</v>
      </c>
      <c r="D44" s="3">
        <v>2.1841666666657931</v>
      </c>
      <c r="E44" s="3">
        <v>24.336211622979079</v>
      </c>
      <c r="F44" s="3">
        <v>1.076995894268159</v>
      </c>
      <c r="G44" s="11">
        <f t="shared" si="2"/>
        <v>0.54604166666644827</v>
      </c>
      <c r="H44" s="11">
        <f t="shared" si="3"/>
        <v>1.6381249999993448</v>
      </c>
      <c r="I44" s="3" t="s">
        <v>58</v>
      </c>
      <c r="J44" s="3" t="s">
        <v>54</v>
      </c>
    </row>
    <row r="46" spans="1:10" x14ac:dyDescent="0.2">
      <c r="A46" s="4" t="s">
        <v>59</v>
      </c>
    </row>
    <row r="47" spans="1:10" x14ac:dyDescent="0.2">
      <c r="A47" s="10" t="s">
        <v>1</v>
      </c>
      <c r="B47" s="10" t="s">
        <v>2</v>
      </c>
      <c r="C47" s="10"/>
      <c r="D47" s="10" t="s">
        <v>3</v>
      </c>
      <c r="E47" s="10" t="s">
        <v>4</v>
      </c>
      <c r="F47" s="10" t="s">
        <v>5</v>
      </c>
      <c r="G47" s="5" t="s">
        <v>6</v>
      </c>
      <c r="H47" s="5" t="s">
        <v>7</v>
      </c>
      <c r="I47" s="1" t="s">
        <v>8</v>
      </c>
      <c r="J47" s="1" t="s">
        <v>9</v>
      </c>
    </row>
    <row r="48" spans="1:10" x14ac:dyDescent="0.2">
      <c r="A48" s="3">
        <v>9106</v>
      </c>
      <c r="B48" s="3" t="s">
        <v>60</v>
      </c>
      <c r="C48" s="3" t="s">
        <v>113</v>
      </c>
      <c r="D48" s="3">
        <v>513.84000000000015</v>
      </c>
      <c r="E48" s="3">
        <v>238.50630900240253</v>
      </c>
      <c r="F48" s="3">
        <v>25.852901022999308</v>
      </c>
      <c r="G48" s="6">
        <f t="shared" ref="G48:G54" si="4">0.25*D48</f>
        <v>128.46000000000004</v>
      </c>
      <c r="H48" s="6">
        <f t="shared" ref="H48:H54" si="5">0.75*D48</f>
        <v>385.38000000000011</v>
      </c>
      <c r="I48" s="3" t="s">
        <v>58</v>
      </c>
      <c r="J48" s="3" t="s">
        <v>11</v>
      </c>
    </row>
    <row r="49" spans="1:10" x14ac:dyDescent="0.2">
      <c r="A49" s="3">
        <v>9079</v>
      </c>
      <c r="B49" s="3" t="s">
        <v>61</v>
      </c>
      <c r="C49" s="3" t="s">
        <v>114</v>
      </c>
      <c r="D49" s="3">
        <v>129.7299999999999</v>
      </c>
      <c r="E49" s="3">
        <v>148.15579616914368</v>
      </c>
      <c r="F49" s="3">
        <v>10.507587554810929</v>
      </c>
      <c r="G49" s="6">
        <f t="shared" si="4"/>
        <v>32.432499999999976</v>
      </c>
      <c r="H49" s="6">
        <f t="shared" si="5"/>
        <v>97.297499999999928</v>
      </c>
      <c r="I49" s="3" t="s">
        <v>58</v>
      </c>
      <c r="J49" s="3" t="s">
        <v>11</v>
      </c>
    </row>
    <row r="50" spans="1:10" x14ac:dyDescent="0.2">
      <c r="A50" s="3">
        <v>9245</v>
      </c>
      <c r="B50" s="3" t="s">
        <v>62</v>
      </c>
      <c r="C50" s="3" t="s">
        <v>117</v>
      </c>
      <c r="D50">
        <v>1559.2058810026299</v>
      </c>
      <c r="E50">
        <v>565.59219437785498</v>
      </c>
      <c r="F50">
        <v>33.0812036623186</v>
      </c>
      <c r="G50" s="6">
        <f t="shared" si="4"/>
        <v>389.80147025065747</v>
      </c>
      <c r="H50" s="6">
        <f t="shared" si="5"/>
        <v>1169.4044107519724</v>
      </c>
      <c r="I50" s="3" t="s">
        <v>69</v>
      </c>
      <c r="J50" s="3" t="s">
        <v>11</v>
      </c>
    </row>
    <row r="51" spans="1:10" x14ac:dyDescent="0.2">
      <c r="A51" s="3">
        <v>9244</v>
      </c>
      <c r="B51" s="3" t="s">
        <v>63</v>
      </c>
      <c r="C51" s="3" t="s">
        <v>118</v>
      </c>
      <c r="D51">
        <v>200.79411899737499</v>
      </c>
      <c r="E51">
        <v>72.8368124861517</v>
      </c>
      <c r="F51">
        <v>33.0812036623186</v>
      </c>
      <c r="G51" s="6">
        <f t="shared" si="4"/>
        <v>50.198529749343749</v>
      </c>
      <c r="H51" s="6">
        <f t="shared" si="5"/>
        <v>150.59558924803125</v>
      </c>
      <c r="I51" s="3" t="s">
        <v>69</v>
      </c>
      <c r="J51" s="3" t="s">
        <v>11</v>
      </c>
    </row>
    <row r="52" spans="1:10" x14ac:dyDescent="0.2">
      <c r="A52" s="3">
        <v>9260</v>
      </c>
      <c r="B52" s="3" t="s">
        <v>64</v>
      </c>
      <c r="C52" s="3" t="s">
        <v>119</v>
      </c>
      <c r="D52" s="3">
        <v>0.86235619211757009</v>
      </c>
      <c r="E52" s="3">
        <v>146.66043859083177</v>
      </c>
      <c r="F52" s="3">
        <v>7.0559411964405142E-2</v>
      </c>
      <c r="G52" s="6">
        <f t="shared" si="4"/>
        <v>0.21558904802939252</v>
      </c>
      <c r="H52" s="6">
        <f t="shared" si="5"/>
        <v>0.64676714408817759</v>
      </c>
      <c r="I52" s="3" t="s">
        <v>69</v>
      </c>
      <c r="J52" s="3" t="s">
        <v>11</v>
      </c>
    </row>
    <row r="53" spans="1:10" x14ac:dyDescent="0.2">
      <c r="A53" s="3">
        <v>9186</v>
      </c>
      <c r="B53" s="3" t="s">
        <v>65</v>
      </c>
      <c r="C53" s="3" t="s">
        <v>115</v>
      </c>
      <c r="D53" s="3">
        <v>25.343869482056935</v>
      </c>
      <c r="E53" s="3">
        <v>48.871419083638507</v>
      </c>
      <c r="F53" s="3">
        <v>6.222991668488314</v>
      </c>
      <c r="G53" s="6">
        <f t="shared" si="4"/>
        <v>6.3359673705142336</v>
      </c>
      <c r="H53" s="6">
        <f t="shared" si="5"/>
        <v>19.007902111542702</v>
      </c>
      <c r="I53" s="3" t="s">
        <v>69</v>
      </c>
      <c r="J53" s="3" t="s">
        <v>11</v>
      </c>
    </row>
    <row r="54" spans="1:10" x14ac:dyDescent="0.2">
      <c r="A54" s="3">
        <v>9187</v>
      </c>
      <c r="B54" s="3" t="s">
        <v>66</v>
      </c>
      <c r="C54" s="3" t="s">
        <v>116</v>
      </c>
      <c r="D54" s="3">
        <v>4.3011305179430623</v>
      </c>
      <c r="E54" s="3">
        <v>8.2940117816122179</v>
      </c>
      <c r="F54" s="3">
        <v>6.222991668488314</v>
      </c>
      <c r="G54" s="6">
        <f t="shared" si="4"/>
        <v>1.0752826294857656</v>
      </c>
      <c r="H54" s="6">
        <f t="shared" si="5"/>
        <v>3.225847888457297</v>
      </c>
      <c r="I54" s="3" t="s">
        <v>69</v>
      </c>
      <c r="J54" s="3" t="s">
        <v>54</v>
      </c>
    </row>
  </sheetData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7"/>
  <sheetViews>
    <sheetView workbookViewId="0">
      <selection activeCell="B14" sqref="B14"/>
    </sheetView>
  </sheetViews>
  <sheetFormatPr defaultRowHeight="12.75" x14ac:dyDescent="0.2"/>
  <cols>
    <col min="2" max="2" width="23.42578125" customWidth="1"/>
    <col min="3" max="3" width="22" customWidth="1"/>
    <col min="5" max="5" width="23.42578125" bestFit="1" customWidth="1"/>
    <col min="6" max="6" width="20.28515625" customWidth="1"/>
    <col min="7" max="7" width="20.28515625" bestFit="1" customWidth="1"/>
  </cols>
  <sheetData>
    <row r="1" spans="2:3" x14ac:dyDescent="0.2">
      <c r="B1" t="s">
        <v>0</v>
      </c>
    </row>
    <row r="2" spans="2:3" x14ac:dyDescent="0.2">
      <c r="B2" s="7" t="s">
        <v>70</v>
      </c>
      <c r="C2" t="s">
        <v>121</v>
      </c>
    </row>
    <row r="3" spans="2:3" x14ac:dyDescent="0.2">
      <c r="B3" s="8" t="s">
        <v>58</v>
      </c>
      <c r="C3" s="9">
        <v>2.1841666666657931</v>
      </c>
    </row>
    <row r="4" spans="2:3" x14ac:dyDescent="0.2">
      <c r="B4" s="8" t="s">
        <v>68</v>
      </c>
      <c r="C4" s="9">
        <v>24.838006551258196</v>
      </c>
    </row>
    <row r="5" spans="2:3" x14ac:dyDescent="0.2">
      <c r="B5" s="8" t="s">
        <v>22</v>
      </c>
      <c r="C5" s="9">
        <v>65.065502576474302</v>
      </c>
    </row>
    <row r="6" spans="2:3" x14ac:dyDescent="0.2">
      <c r="B6" s="8" t="s">
        <v>31</v>
      </c>
      <c r="C6" s="9">
        <v>53.411150901186488</v>
      </c>
    </row>
    <row r="7" spans="2:3" x14ac:dyDescent="0.2">
      <c r="B7" s="8" t="s">
        <v>15</v>
      </c>
      <c r="C7" s="9">
        <v>33.001386189616298</v>
      </c>
    </row>
    <row r="8" spans="2:3" x14ac:dyDescent="0.2">
      <c r="B8" s="8" t="s">
        <v>69</v>
      </c>
      <c r="C8" s="9">
        <v>415.53632225794166</v>
      </c>
    </row>
    <row r="9" spans="2:3" x14ac:dyDescent="0.2">
      <c r="B9" s="8" t="s">
        <v>44</v>
      </c>
      <c r="C9" s="9">
        <v>785.63449210494446</v>
      </c>
    </row>
    <row r="10" spans="2:3" x14ac:dyDescent="0.2">
      <c r="B10" s="8" t="s">
        <v>67</v>
      </c>
      <c r="C10" s="9">
        <v>1379.6710272480873</v>
      </c>
    </row>
    <row r="13" spans="2:3" x14ac:dyDescent="0.2">
      <c r="B13" t="s">
        <v>59</v>
      </c>
    </row>
    <row r="14" spans="2:3" x14ac:dyDescent="0.2">
      <c r="B14" s="7" t="s">
        <v>70</v>
      </c>
      <c r="C14" t="s">
        <v>121</v>
      </c>
    </row>
    <row r="15" spans="2:3" x14ac:dyDescent="0.2">
      <c r="B15" s="8" t="s">
        <v>58</v>
      </c>
      <c r="C15" s="9">
        <v>643.57000000000005</v>
      </c>
    </row>
    <row r="16" spans="2:3" x14ac:dyDescent="0.2">
      <c r="B16" s="8" t="s">
        <v>69</v>
      </c>
      <c r="C16" s="9">
        <v>440.50735619211758</v>
      </c>
    </row>
    <row r="17" spans="2:3" x14ac:dyDescent="0.2">
      <c r="B17" s="8" t="s">
        <v>67</v>
      </c>
      <c r="C17" s="9">
        <v>1084.0773561921176</v>
      </c>
    </row>
  </sheetData>
  <pageMargins left="0.7" right="0.7" top="0.75" bottom="0.75" header="0.3" footer="0.3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CBCU_byCanalID</vt:lpstr>
      <vt:lpstr>Sub-basin</vt:lpstr>
      <vt:lpstr>SW_Deliveries_byCanalID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Dolph</dc:creator>
  <cp:lastModifiedBy>Burgert, Kari</cp:lastModifiedBy>
  <dcterms:created xsi:type="dcterms:W3CDTF">2016-05-09T13:45:42Z</dcterms:created>
  <dcterms:modified xsi:type="dcterms:W3CDTF">2017-04-12T17:05:16Z</dcterms:modified>
</cp:coreProperties>
</file>