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11580" windowHeight="5985" activeTab="5"/>
  </bookViews>
  <sheets>
    <sheet name="1960's" sheetId="1" r:id="rId1"/>
    <sheet name="1970's" sheetId="2" r:id="rId2"/>
    <sheet name="1980's" sheetId="3" r:id="rId3"/>
    <sheet name="1990's" sheetId="4" r:id="rId4"/>
    <sheet name="2000's" sheetId="5" r:id="rId5"/>
    <sheet name="2010's" sheetId="6" r:id="rId6"/>
  </sheets>
  <definedNames>
    <definedName name="_xlnm.Print_Area" localSheetId="3">'1990''s'!$A$1:$L$380</definedName>
  </definedNames>
  <calcPr calcId="145621" calcMode="autoNoTable" iterate="1" iterateCount="1" iterateDelta="0"/>
</workbook>
</file>

<file path=xl/calcChain.xml><?xml version="1.0" encoding="utf-8"?>
<calcChain xmlns="http://schemas.openxmlformats.org/spreadsheetml/2006/main">
  <c r="A116" i="6" l="1"/>
  <c r="L113" i="6"/>
  <c r="L114" i="6" s="1"/>
  <c r="K113" i="6"/>
  <c r="K114" i="6" s="1"/>
  <c r="J113" i="6"/>
  <c r="J114" i="6" s="1"/>
  <c r="I113" i="6"/>
  <c r="I114" i="6" s="1"/>
  <c r="H113" i="6"/>
  <c r="H114" i="6" s="1"/>
  <c r="G113" i="6"/>
  <c r="G114" i="6" s="1"/>
  <c r="F113" i="6"/>
  <c r="F114" i="6" s="1"/>
  <c r="E113" i="6"/>
  <c r="E114" i="6" s="1"/>
  <c r="D113" i="6"/>
  <c r="D114" i="6" s="1"/>
  <c r="C113" i="6"/>
  <c r="C114" i="6" s="1"/>
  <c r="A77" i="6"/>
  <c r="L74" i="6"/>
  <c r="L75" i="6" s="1"/>
  <c r="K74" i="6"/>
  <c r="K75" i="6" s="1"/>
  <c r="J74" i="6"/>
  <c r="J75" i="6" s="1"/>
  <c r="I74" i="6"/>
  <c r="I75" i="6" s="1"/>
  <c r="H74" i="6"/>
  <c r="H75" i="6" s="1"/>
  <c r="G74" i="6"/>
  <c r="G75" i="6" s="1"/>
  <c r="F74" i="6"/>
  <c r="F75" i="6" s="1"/>
  <c r="E74" i="6"/>
  <c r="E75" i="6" s="1"/>
  <c r="D74" i="6"/>
  <c r="D75" i="6" s="1"/>
  <c r="C74" i="6"/>
  <c r="A38" i="6"/>
  <c r="L35" i="6"/>
  <c r="L36" i="6" s="1"/>
  <c r="K35" i="6"/>
  <c r="K36" i="6" s="1"/>
  <c r="J35" i="6"/>
  <c r="J36" i="6" s="1"/>
  <c r="I35" i="6"/>
  <c r="I36" i="6" s="1"/>
  <c r="H35" i="6"/>
  <c r="H36" i="6" s="1"/>
  <c r="G35" i="6"/>
  <c r="G36" i="6" s="1"/>
  <c r="F35" i="6"/>
  <c r="F36" i="6" s="1"/>
  <c r="E35" i="6"/>
  <c r="E36" i="6" s="1"/>
  <c r="D35" i="6"/>
  <c r="D36" i="6" s="1"/>
  <c r="C35" i="6"/>
  <c r="L415" i="5"/>
  <c r="L416" i="5" s="1"/>
  <c r="K415" i="5"/>
  <c r="K416" i="5" s="1"/>
  <c r="J415" i="5"/>
  <c r="J416" i="5" s="1"/>
  <c r="I415" i="5"/>
  <c r="I416" i="5" s="1"/>
  <c r="H415" i="5"/>
  <c r="H416" i="5" s="1"/>
  <c r="G415" i="5"/>
  <c r="G416" i="5" s="1"/>
  <c r="F415" i="5"/>
  <c r="F416" i="5" s="1"/>
  <c r="E415" i="5"/>
  <c r="E416" i="5" s="1"/>
  <c r="D415" i="5"/>
  <c r="D416" i="5" s="1"/>
  <c r="C415" i="5"/>
  <c r="C377" i="5"/>
  <c r="D377" i="5"/>
  <c r="D378" i="5" s="1"/>
  <c r="E377" i="5"/>
  <c r="F377" i="5"/>
  <c r="G377" i="5"/>
  <c r="H377" i="5"/>
  <c r="I377" i="5"/>
  <c r="J377" i="5"/>
  <c r="K377" i="5"/>
  <c r="L377" i="5"/>
  <c r="K379" i="5"/>
  <c r="L378" i="5"/>
  <c r="K378" i="5"/>
  <c r="J378" i="5"/>
  <c r="I378" i="5"/>
  <c r="H378" i="5"/>
  <c r="G378" i="5"/>
  <c r="E378" i="5"/>
  <c r="C378" i="5"/>
  <c r="C339" i="5"/>
  <c r="D339" i="5"/>
  <c r="E339" i="5"/>
  <c r="F339" i="5"/>
  <c r="G339" i="5"/>
  <c r="H339" i="5"/>
  <c r="I339" i="5"/>
  <c r="J339" i="5"/>
  <c r="K339" i="5"/>
  <c r="L339" i="5"/>
  <c r="K341" i="5"/>
  <c r="L340" i="5"/>
  <c r="K340" i="5"/>
  <c r="J340" i="5"/>
  <c r="I340" i="5"/>
  <c r="H340" i="5"/>
  <c r="G340" i="5"/>
  <c r="F340" i="5"/>
  <c r="E340" i="5"/>
  <c r="D340" i="5"/>
  <c r="C340" i="5"/>
  <c r="C301" i="5"/>
  <c r="D301" i="5"/>
  <c r="E301" i="5"/>
  <c r="F301" i="5"/>
  <c r="G301" i="5"/>
  <c r="H301" i="5"/>
  <c r="I301" i="5"/>
  <c r="J301" i="5"/>
  <c r="K301" i="5"/>
  <c r="L301" i="5"/>
  <c r="K303" i="5"/>
  <c r="L302" i="5"/>
  <c r="K302" i="5"/>
  <c r="J302" i="5"/>
  <c r="I302" i="5"/>
  <c r="H302" i="5"/>
  <c r="G302" i="5"/>
  <c r="F302" i="5"/>
  <c r="E302" i="5"/>
  <c r="D302" i="5"/>
  <c r="C302" i="5"/>
  <c r="C263" i="5"/>
  <c r="D263" i="5"/>
  <c r="E263" i="5"/>
  <c r="F263" i="5"/>
  <c r="F264" i="5" s="1"/>
  <c r="G263" i="5"/>
  <c r="H263" i="5"/>
  <c r="H264" i="5" s="1"/>
  <c r="I263" i="5"/>
  <c r="J263" i="5"/>
  <c r="J264" i="5" s="1"/>
  <c r="K263" i="5"/>
  <c r="L263" i="5"/>
  <c r="L264" i="5" s="1"/>
  <c r="K265" i="5"/>
  <c r="K264" i="5"/>
  <c r="I264" i="5"/>
  <c r="G264" i="5"/>
  <c r="E264" i="5"/>
  <c r="C264" i="5"/>
  <c r="C225" i="5"/>
  <c r="D225" i="5"/>
  <c r="D226" i="5" s="1"/>
  <c r="E225" i="5"/>
  <c r="F225" i="5"/>
  <c r="F226" i="5" s="1"/>
  <c r="G225" i="5"/>
  <c r="H225" i="5"/>
  <c r="H226" i="5" s="1"/>
  <c r="I225" i="5"/>
  <c r="J225" i="5"/>
  <c r="K225" i="5"/>
  <c r="L225" i="5"/>
  <c r="K227" i="5"/>
  <c r="L226" i="5"/>
  <c r="K226" i="5"/>
  <c r="J226" i="5"/>
  <c r="I226" i="5"/>
  <c r="G226" i="5"/>
  <c r="E226" i="5"/>
  <c r="C226" i="5"/>
  <c r="C187" i="5"/>
  <c r="D187" i="5"/>
  <c r="E187" i="5"/>
  <c r="F187" i="5"/>
  <c r="G187" i="5"/>
  <c r="H187" i="5"/>
  <c r="I187" i="5"/>
  <c r="J187" i="5"/>
  <c r="J188" i="5" s="1"/>
  <c r="K187" i="5"/>
  <c r="L187" i="5"/>
  <c r="L188" i="5" s="1"/>
  <c r="K189" i="5"/>
  <c r="K188" i="5"/>
  <c r="I188" i="5"/>
  <c r="G188" i="5"/>
  <c r="F188" i="5"/>
  <c r="E188" i="5"/>
  <c r="D188" i="5"/>
  <c r="C188" i="5"/>
  <c r="C149" i="5"/>
  <c r="D149" i="5"/>
  <c r="E149" i="5"/>
  <c r="F149" i="5"/>
  <c r="G149" i="5"/>
  <c r="H149" i="5"/>
  <c r="I149" i="5"/>
  <c r="I150" i="5" s="1"/>
  <c r="J149" i="5"/>
  <c r="K149" i="5"/>
  <c r="K150" i="5" s="1"/>
  <c r="L149" i="5"/>
  <c r="D152" i="5"/>
  <c r="G152" i="5" s="1"/>
  <c r="K151" i="5"/>
  <c r="L150" i="5"/>
  <c r="J150" i="5"/>
  <c r="H150" i="5"/>
  <c r="F150" i="5"/>
  <c r="E150" i="5"/>
  <c r="D150" i="5"/>
  <c r="C150" i="5"/>
  <c r="C111" i="5"/>
  <c r="C112" i="5" s="1"/>
  <c r="D111" i="5"/>
  <c r="D112" i="5" s="1"/>
  <c r="E111" i="5"/>
  <c r="E112" i="5" s="1"/>
  <c r="F111" i="5"/>
  <c r="F112" i="5" s="1"/>
  <c r="G111" i="5"/>
  <c r="G112" i="5" s="1"/>
  <c r="H112" i="5"/>
  <c r="I111" i="5"/>
  <c r="I112" i="5"/>
  <c r="J111" i="5"/>
  <c r="J112" i="5"/>
  <c r="K111" i="5"/>
  <c r="K112" i="5"/>
  <c r="L111" i="5"/>
  <c r="L112" i="5"/>
  <c r="H111" i="5"/>
  <c r="K113" i="5"/>
  <c r="C73" i="5"/>
  <c r="D73" i="5"/>
  <c r="E73" i="5"/>
  <c r="F73" i="5"/>
  <c r="F74" i="5" s="1"/>
  <c r="G73" i="5"/>
  <c r="H73" i="5"/>
  <c r="H74" i="5" s="1"/>
  <c r="I73" i="5"/>
  <c r="J73" i="5"/>
  <c r="J74" i="5" s="1"/>
  <c r="K75" i="5"/>
  <c r="H75" i="5"/>
  <c r="G75" i="5"/>
  <c r="F75" i="5"/>
  <c r="L73" i="5"/>
  <c r="L74" i="5"/>
  <c r="K73" i="5"/>
  <c r="K74" i="5"/>
  <c r="I74" i="5"/>
  <c r="G74" i="5"/>
  <c r="E74" i="5"/>
  <c r="C74" i="5"/>
  <c r="C35" i="5"/>
  <c r="D35" i="5"/>
  <c r="E35" i="5"/>
  <c r="F35" i="5"/>
  <c r="G35" i="5"/>
  <c r="H35" i="5"/>
  <c r="I35" i="5"/>
  <c r="J35" i="5"/>
  <c r="K35" i="5"/>
  <c r="L35" i="5"/>
  <c r="K37" i="5"/>
  <c r="L36" i="5"/>
  <c r="K36" i="5"/>
  <c r="J36" i="5"/>
  <c r="I36" i="5"/>
  <c r="H36" i="5"/>
  <c r="G36" i="5"/>
  <c r="F36" i="5"/>
  <c r="E36" i="5"/>
  <c r="D36" i="5"/>
  <c r="C36" i="5"/>
  <c r="C377" i="4"/>
  <c r="C378" i="4" s="1"/>
  <c r="D377" i="4"/>
  <c r="D378" i="4" s="1"/>
  <c r="E377" i="4"/>
  <c r="E378" i="4" s="1"/>
  <c r="F377" i="4"/>
  <c r="F378" i="4" s="1"/>
  <c r="G377" i="4"/>
  <c r="G378" i="4" s="1"/>
  <c r="H377" i="4"/>
  <c r="H378" i="4" s="1"/>
  <c r="I377" i="4"/>
  <c r="I378" i="4" s="1"/>
  <c r="J377" i="4"/>
  <c r="J378" i="4" s="1"/>
  <c r="K377" i="4"/>
  <c r="K378" i="4" s="1"/>
  <c r="L377" i="4"/>
  <c r="L378" i="4" s="1"/>
  <c r="K379" i="4"/>
  <c r="C339" i="4"/>
  <c r="D339" i="4"/>
  <c r="D340" i="4" s="1"/>
  <c r="E339" i="4"/>
  <c r="F339" i="4"/>
  <c r="F340" i="4" s="1"/>
  <c r="G339" i="4"/>
  <c r="H339" i="4"/>
  <c r="H340" i="4" s="1"/>
  <c r="I339" i="4"/>
  <c r="D342" i="4"/>
  <c r="G342" i="4" s="1"/>
  <c r="K341" i="4"/>
  <c r="L339" i="4"/>
  <c r="L340" i="4" s="1"/>
  <c r="K339" i="4"/>
  <c r="K340" i="4" s="1"/>
  <c r="J339" i="4"/>
  <c r="J340" i="4" s="1"/>
  <c r="I340" i="4"/>
  <c r="G340" i="4"/>
  <c r="E340" i="4"/>
  <c r="C340" i="4"/>
  <c r="C301" i="4"/>
  <c r="D301" i="4"/>
  <c r="D302" i="4" s="1"/>
  <c r="E301" i="4"/>
  <c r="F301" i="4"/>
  <c r="F302" i="4" s="1"/>
  <c r="G301" i="4"/>
  <c r="H301" i="4"/>
  <c r="H302" i="4" s="1"/>
  <c r="I301" i="4"/>
  <c r="K303" i="4"/>
  <c r="L301" i="4"/>
  <c r="L302" i="4" s="1"/>
  <c r="K301" i="4"/>
  <c r="K302" i="4" s="1"/>
  <c r="J301" i="4"/>
  <c r="J302" i="4" s="1"/>
  <c r="I302" i="4"/>
  <c r="G302" i="4"/>
  <c r="E302" i="4"/>
  <c r="C302" i="4"/>
  <c r="C263" i="4"/>
  <c r="D263" i="4"/>
  <c r="D264" i="4" s="1"/>
  <c r="E263" i="4"/>
  <c r="F263" i="4"/>
  <c r="F264" i="4" s="1"/>
  <c r="G263" i="4"/>
  <c r="H263" i="4"/>
  <c r="H264" i="4" s="1"/>
  <c r="I263" i="4"/>
  <c r="D266" i="4"/>
  <c r="G266" i="4" s="1"/>
  <c r="K265" i="4"/>
  <c r="L263" i="4"/>
  <c r="L264" i="4" s="1"/>
  <c r="K263" i="4"/>
  <c r="K264" i="4" s="1"/>
  <c r="J263" i="4"/>
  <c r="J264" i="4" s="1"/>
  <c r="I264" i="4"/>
  <c r="G264" i="4"/>
  <c r="E264" i="4"/>
  <c r="C264" i="4"/>
  <c r="C225" i="4"/>
  <c r="D225" i="4"/>
  <c r="D226" i="4" s="1"/>
  <c r="E225" i="4"/>
  <c r="F225" i="4"/>
  <c r="F226" i="4" s="1"/>
  <c r="G225" i="4"/>
  <c r="H225" i="4"/>
  <c r="H226" i="4" s="1"/>
  <c r="I225" i="4"/>
  <c r="K227" i="4"/>
  <c r="L225" i="4"/>
  <c r="L226" i="4" s="1"/>
  <c r="K225" i="4"/>
  <c r="K226" i="4" s="1"/>
  <c r="J225" i="4"/>
  <c r="J226" i="4" s="1"/>
  <c r="I226" i="4"/>
  <c r="G226" i="4"/>
  <c r="E226" i="4"/>
  <c r="C226" i="4"/>
  <c r="C187" i="4"/>
  <c r="D187" i="4"/>
  <c r="D188" i="4" s="1"/>
  <c r="E187" i="4"/>
  <c r="F187" i="4"/>
  <c r="F188" i="4" s="1"/>
  <c r="G187" i="4"/>
  <c r="H187" i="4"/>
  <c r="H188" i="4" s="1"/>
  <c r="I187" i="4"/>
  <c r="D190" i="4"/>
  <c r="G190" i="4" s="1"/>
  <c r="K189" i="4"/>
  <c r="L187" i="4"/>
  <c r="L188" i="4" s="1"/>
  <c r="K187" i="4"/>
  <c r="K188" i="4" s="1"/>
  <c r="J187" i="4"/>
  <c r="J188" i="4" s="1"/>
  <c r="I188" i="4"/>
  <c r="G188" i="4"/>
  <c r="E188" i="4"/>
  <c r="C188" i="4"/>
  <c r="C149" i="4"/>
  <c r="D149" i="4"/>
  <c r="D150" i="4" s="1"/>
  <c r="E149" i="4"/>
  <c r="F149" i="4"/>
  <c r="F150" i="4" s="1"/>
  <c r="G149" i="4"/>
  <c r="H149" i="4"/>
  <c r="H150" i="4" s="1"/>
  <c r="I149" i="4"/>
  <c r="K151" i="4"/>
  <c r="L149" i="4"/>
  <c r="L150" i="4" s="1"/>
  <c r="K149" i="4"/>
  <c r="K150" i="4" s="1"/>
  <c r="J149" i="4"/>
  <c r="J150" i="4" s="1"/>
  <c r="I150" i="4"/>
  <c r="G150" i="4"/>
  <c r="E150" i="4"/>
  <c r="C150" i="4"/>
  <c r="C111" i="4"/>
  <c r="D111" i="4"/>
  <c r="D112" i="4" s="1"/>
  <c r="E111" i="4"/>
  <c r="F111" i="4"/>
  <c r="F112" i="4" s="1"/>
  <c r="G111" i="4"/>
  <c r="H111" i="4"/>
  <c r="H112" i="4" s="1"/>
  <c r="I111" i="4"/>
  <c r="D114" i="4"/>
  <c r="G114" i="4" s="1"/>
  <c r="K113" i="4"/>
  <c r="L111" i="4"/>
  <c r="L112" i="4" s="1"/>
  <c r="K111" i="4"/>
  <c r="K112" i="4" s="1"/>
  <c r="J111" i="4"/>
  <c r="J112" i="4" s="1"/>
  <c r="I112" i="4"/>
  <c r="G112" i="4"/>
  <c r="E112" i="4"/>
  <c r="C112" i="4"/>
  <c r="C73" i="4"/>
  <c r="D73" i="4"/>
  <c r="D74" i="4" s="1"/>
  <c r="E73" i="4"/>
  <c r="F73" i="4"/>
  <c r="F74" i="4" s="1"/>
  <c r="G73" i="4"/>
  <c r="H73" i="4"/>
  <c r="H74" i="4" s="1"/>
  <c r="I73" i="4"/>
  <c r="K75" i="4"/>
  <c r="L73" i="4"/>
  <c r="L74" i="4" s="1"/>
  <c r="K73" i="4"/>
  <c r="K74" i="4" s="1"/>
  <c r="J73" i="4"/>
  <c r="J74" i="4" s="1"/>
  <c r="I74" i="4"/>
  <c r="G74" i="4"/>
  <c r="E74" i="4"/>
  <c r="C74" i="4"/>
  <c r="C35" i="4"/>
  <c r="D35" i="4"/>
  <c r="D36" i="4" s="1"/>
  <c r="E35" i="4"/>
  <c r="F35" i="4"/>
  <c r="F36" i="4" s="1"/>
  <c r="G35" i="4"/>
  <c r="H35" i="4"/>
  <c r="H36" i="4" s="1"/>
  <c r="I35" i="4"/>
  <c r="D38" i="4"/>
  <c r="G38" i="4" s="1"/>
  <c r="K37" i="4"/>
  <c r="L35" i="4"/>
  <c r="L36" i="4" s="1"/>
  <c r="K35" i="4"/>
  <c r="K36" i="4" s="1"/>
  <c r="J35" i="4"/>
  <c r="J36" i="4" s="1"/>
  <c r="I36" i="4"/>
  <c r="G36" i="4"/>
  <c r="E36" i="4"/>
  <c r="C36" i="4"/>
  <c r="C377" i="3"/>
  <c r="D377" i="3"/>
  <c r="E377" i="3"/>
  <c r="F377" i="3"/>
  <c r="G377" i="3"/>
  <c r="H377" i="3"/>
  <c r="I377" i="3"/>
  <c r="K379" i="3"/>
  <c r="L377" i="3"/>
  <c r="L378" i="3"/>
  <c r="K377" i="3"/>
  <c r="K378" i="3"/>
  <c r="J377" i="3"/>
  <c r="J378" i="3"/>
  <c r="I378" i="3"/>
  <c r="H378" i="3"/>
  <c r="G378" i="3"/>
  <c r="F378" i="3"/>
  <c r="E378" i="3"/>
  <c r="D378" i="3"/>
  <c r="C378" i="3"/>
  <c r="C339" i="3"/>
  <c r="C340" i="3" s="1"/>
  <c r="D339" i="3"/>
  <c r="E339" i="3"/>
  <c r="E340" i="3" s="1"/>
  <c r="F339" i="3"/>
  <c r="G339" i="3"/>
  <c r="G340" i="3" s="1"/>
  <c r="H339" i="3"/>
  <c r="I339" i="3"/>
  <c r="D342" i="3" s="1"/>
  <c r="G342" i="3" s="1"/>
  <c r="K341" i="3"/>
  <c r="L339" i="3"/>
  <c r="L340" i="3" s="1"/>
  <c r="K339" i="3"/>
  <c r="K340" i="3" s="1"/>
  <c r="J339" i="3"/>
  <c r="J340" i="3" s="1"/>
  <c r="H340" i="3"/>
  <c r="F340" i="3"/>
  <c r="D340" i="3"/>
  <c r="C301" i="3"/>
  <c r="D301" i="3"/>
  <c r="E301" i="3"/>
  <c r="F301" i="3"/>
  <c r="G301" i="3"/>
  <c r="H301" i="3"/>
  <c r="I301" i="3"/>
  <c r="K303" i="3"/>
  <c r="L301" i="3"/>
  <c r="L302" i="3"/>
  <c r="K301" i="3"/>
  <c r="K302" i="3"/>
  <c r="J301" i="3"/>
  <c r="J302" i="3"/>
  <c r="I302" i="3"/>
  <c r="H302" i="3"/>
  <c r="G302" i="3"/>
  <c r="F302" i="3"/>
  <c r="E302" i="3"/>
  <c r="D302" i="3"/>
  <c r="C302" i="3"/>
  <c r="C263" i="3"/>
  <c r="D263" i="3"/>
  <c r="E263" i="3"/>
  <c r="E264" i="3" s="1"/>
  <c r="F263" i="3"/>
  <c r="G263" i="3"/>
  <c r="G264" i="3" s="1"/>
  <c r="H263" i="3"/>
  <c r="I263" i="3"/>
  <c r="I264" i="3" s="1"/>
  <c r="K265" i="3"/>
  <c r="L263" i="3"/>
  <c r="L264" i="3"/>
  <c r="K263" i="3"/>
  <c r="K264" i="3"/>
  <c r="J263" i="3"/>
  <c r="J264" i="3"/>
  <c r="H264" i="3"/>
  <c r="F264" i="3"/>
  <c r="D264" i="3"/>
  <c r="C225" i="3"/>
  <c r="C226" i="3" s="1"/>
  <c r="D225" i="3"/>
  <c r="E225" i="3"/>
  <c r="E226" i="3" s="1"/>
  <c r="F225" i="3"/>
  <c r="G225" i="3"/>
  <c r="G226" i="3" s="1"/>
  <c r="H225" i="3"/>
  <c r="I225" i="3"/>
  <c r="D228" i="3" s="1"/>
  <c r="G228" i="3" s="1"/>
  <c r="K227" i="3"/>
  <c r="L225" i="3"/>
  <c r="L226" i="3" s="1"/>
  <c r="K225" i="3"/>
  <c r="K226" i="3" s="1"/>
  <c r="J225" i="3"/>
  <c r="J226" i="3" s="1"/>
  <c r="H226" i="3"/>
  <c r="F226" i="3"/>
  <c r="D226" i="3"/>
  <c r="C187" i="3"/>
  <c r="D187" i="3"/>
  <c r="E187" i="3"/>
  <c r="F187" i="3"/>
  <c r="G187" i="3"/>
  <c r="H187" i="3"/>
  <c r="I187" i="3"/>
  <c r="K189" i="3"/>
  <c r="L187" i="3"/>
  <c r="L188" i="3"/>
  <c r="K187" i="3"/>
  <c r="K188" i="3"/>
  <c r="J187" i="3"/>
  <c r="J188" i="3"/>
  <c r="I188" i="3"/>
  <c r="H188" i="3"/>
  <c r="G188" i="3"/>
  <c r="F188" i="3"/>
  <c r="E188" i="3"/>
  <c r="D188" i="3"/>
  <c r="C188" i="3"/>
  <c r="C149" i="3"/>
  <c r="D149" i="3"/>
  <c r="E149" i="3"/>
  <c r="E150" i="3" s="1"/>
  <c r="F149" i="3"/>
  <c r="G149" i="3"/>
  <c r="G150" i="3" s="1"/>
  <c r="H149" i="3"/>
  <c r="I149" i="3"/>
  <c r="I150" i="3" s="1"/>
  <c r="K151" i="3"/>
  <c r="L149" i="3"/>
  <c r="L150" i="3"/>
  <c r="K149" i="3"/>
  <c r="K150" i="3"/>
  <c r="J149" i="3"/>
  <c r="J150" i="3"/>
  <c r="H150" i="3"/>
  <c r="F150" i="3"/>
  <c r="D150" i="3"/>
  <c r="C111" i="3"/>
  <c r="C112" i="3" s="1"/>
  <c r="D111" i="3"/>
  <c r="E111" i="3"/>
  <c r="E112" i="3" s="1"/>
  <c r="F111" i="3"/>
  <c r="G111" i="3"/>
  <c r="G112" i="3" s="1"/>
  <c r="H111" i="3"/>
  <c r="I111" i="3"/>
  <c r="I112" i="3" s="1"/>
  <c r="J111" i="3"/>
  <c r="K111" i="3"/>
  <c r="K112" i="3" s="1"/>
  <c r="L111" i="3"/>
  <c r="D114" i="3"/>
  <c r="G114" i="3" s="1"/>
  <c r="K113" i="3"/>
  <c r="L112" i="3"/>
  <c r="J112" i="3"/>
  <c r="H112" i="3"/>
  <c r="F112" i="3"/>
  <c r="D112" i="3"/>
  <c r="C73" i="3"/>
  <c r="D73" i="3"/>
  <c r="E73" i="3"/>
  <c r="F73" i="3"/>
  <c r="G73" i="3"/>
  <c r="H73" i="3"/>
  <c r="I73" i="3"/>
  <c r="J73" i="3"/>
  <c r="K73" i="3"/>
  <c r="L73" i="3"/>
  <c r="K75" i="3"/>
  <c r="L74" i="3"/>
  <c r="K74" i="3"/>
  <c r="J74" i="3"/>
  <c r="I74" i="3"/>
  <c r="H74" i="3"/>
  <c r="G74" i="3"/>
  <c r="F74" i="3"/>
  <c r="E74" i="3"/>
  <c r="D74" i="3"/>
  <c r="C74" i="3"/>
  <c r="C35" i="3"/>
  <c r="C36" i="3" s="1"/>
  <c r="D35" i="3"/>
  <c r="E35" i="3"/>
  <c r="E36" i="3" s="1"/>
  <c r="F35" i="3"/>
  <c r="G35" i="3"/>
  <c r="G36" i="3" s="1"/>
  <c r="H35" i="3"/>
  <c r="I35" i="3"/>
  <c r="I36" i="3" s="1"/>
  <c r="J35" i="3"/>
  <c r="K35" i="3"/>
  <c r="K36" i="3" s="1"/>
  <c r="L35" i="3"/>
  <c r="D38" i="3"/>
  <c r="G38" i="3" s="1"/>
  <c r="K37" i="3"/>
  <c r="L36" i="3"/>
  <c r="J36" i="3"/>
  <c r="H36" i="3"/>
  <c r="F36" i="3"/>
  <c r="D36" i="3"/>
  <c r="C377" i="2"/>
  <c r="D377" i="2"/>
  <c r="E377" i="2"/>
  <c r="F377" i="2"/>
  <c r="G377" i="2"/>
  <c r="H377" i="2"/>
  <c r="I377" i="2"/>
  <c r="J377" i="2"/>
  <c r="K377" i="2"/>
  <c r="L377" i="2"/>
  <c r="K379" i="2"/>
  <c r="L378" i="2"/>
  <c r="K378" i="2"/>
  <c r="J378" i="2"/>
  <c r="I378" i="2"/>
  <c r="H378" i="2"/>
  <c r="G378" i="2"/>
  <c r="F378" i="2"/>
  <c r="E378" i="2"/>
  <c r="D378" i="2"/>
  <c r="C378" i="2"/>
  <c r="C339" i="2"/>
  <c r="D339" i="2"/>
  <c r="D342" i="2" s="1"/>
  <c r="G342" i="2" s="1"/>
  <c r="E339" i="2"/>
  <c r="F339" i="2"/>
  <c r="F340" i="2" s="1"/>
  <c r="G339" i="2"/>
  <c r="H339" i="2"/>
  <c r="H340" i="2" s="1"/>
  <c r="I339" i="2"/>
  <c r="J339" i="2"/>
  <c r="J340" i="2" s="1"/>
  <c r="K339" i="2"/>
  <c r="L339" i="2"/>
  <c r="L340" i="2" s="1"/>
  <c r="K341" i="2"/>
  <c r="K340" i="2"/>
  <c r="I340" i="2"/>
  <c r="G340" i="2"/>
  <c r="E340" i="2"/>
  <c r="C340" i="2"/>
  <c r="C301" i="2"/>
  <c r="D301" i="2"/>
  <c r="E301" i="2"/>
  <c r="F301" i="2"/>
  <c r="G301" i="2"/>
  <c r="H301" i="2"/>
  <c r="I301" i="2"/>
  <c r="J301" i="2"/>
  <c r="K301" i="2"/>
  <c r="L301" i="2"/>
  <c r="K303" i="2"/>
  <c r="L302" i="2"/>
  <c r="K302" i="2"/>
  <c r="J302" i="2"/>
  <c r="I302" i="2"/>
  <c r="H302" i="2"/>
  <c r="G302" i="2"/>
  <c r="F302" i="2"/>
  <c r="E302" i="2"/>
  <c r="D302" i="2"/>
  <c r="C302" i="2"/>
  <c r="C263" i="2"/>
  <c r="C264" i="2" s="1"/>
  <c r="D263" i="2"/>
  <c r="E263" i="2"/>
  <c r="E264" i="2" s="1"/>
  <c r="F263" i="2"/>
  <c r="G263" i="2"/>
  <c r="G264" i="2" s="1"/>
  <c r="H263" i="2"/>
  <c r="I263" i="2"/>
  <c r="I264" i="2" s="1"/>
  <c r="J263" i="2"/>
  <c r="K263" i="2"/>
  <c r="K264" i="2" s="1"/>
  <c r="L263" i="2"/>
  <c r="D266" i="2"/>
  <c r="G266" i="2" s="1"/>
  <c r="K265" i="2"/>
  <c r="L264" i="2"/>
  <c r="J264" i="2"/>
  <c r="H264" i="2"/>
  <c r="F264" i="2"/>
  <c r="D264" i="2"/>
  <c r="C225" i="2"/>
  <c r="D225" i="2"/>
  <c r="E225" i="2"/>
  <c r="F225" i="2"/>
  <c r="G225" i="2"/>
  <c r="H225" i="2"/>
  <c r="I225" i="2"/>
  <c r="J225" i="2"/>
  <c r="K225" i="2"/>
  <c r="L225" i="2"/>
  <c r="K227" i="2"/>
  <c r="L226" i="2"/>
  <c r="K226" i="2"/>
  <c r="J226" i="2"/>
  <c r="I226" i="2"/>
  <c r="H226" i="2"/>
  <c r="G226" i="2"/>
  <c r="F226" i="2"/>
  <c r="E226" i="2"/>
  <c r="D226" i="2"/>
  <c r="C226" i="2"/>
  <c r="C187" i="2"/>
  <c r="D187" i="2"/>
  <c r="D190" i="2" s="1"/>
  <c r="G190" i="2" s="1"/>
  <c r="E187" i="2"/>
  <c r="F187" i="2"/>
  <c r="F188" i="2" s="1"/>
  <c r="G187" i="2"/>
  <c r="H187" i="2"/>
  <c r="H188" i="2" s="1"/>
  <c r="I187" i="2"/>
  <c r="J187" i="2"/>
  <c r="J188" i="2" s="1"/>
  <c r="K187" i="2"/>
  <c r="L187" i="2"/>
  <c r="L188" i="2" s="1"/>
  <c r="K189" i="2"/>
  <c r="K188" i="2"/>
  <c r="I188" i="2"/>
  <c r="G188" i="2"/>
  <c r="E188" i="2"/>
  <c r="C188" i="2"/>
  <c r="C149" i="2"/>
  <c r="D149" i="2"/>
  <c r="E149" i="2"/>
  <c r="F149" i="2"/>
  <c r="G149" i="2"/>
  <c r="H149" i="2"/>
  <c r="I149" i="2"/>
  <c r="J149" i="2"/>
  <c r="K149" i="2"/>
  <c r="L149" i="2"/>
  <c r="K151" i="2"/>
  <c r="L150" i="2"/>
  <c r="K150" i="2"/>
  <c r="J150" i="2"/>
  <c r="I150" i="2"/>
  <c r="H150" i="2"/>
  <c r="G150" i="2"/>
  <c r="F150" i="2"/>
  <c r="E150" i="2"/>
  <c r="D150" i="2"/>
  <c r="C150" i="2"/>
  <c r="C111" i="2"/>
  <c r="C112" i="2" s="1"/>
  <c r="D111" i="2"/>
  <c r="E111" i="2"/>
  <c r="E112" i="2" s="1"/>
  <c r="F111" i="2"/>
  <c r="G111" i="2"/>
  <c r="G112" i="2" s="1"/>
  <c r="H111" i="2"/>
  <c r="I111" i="2"/>
  <c r="I112" i="2" s="1"/>
  <c r="J111" i="2"/>
  <c r="K111" i="2"/>
  <c r="K112" i="2" s="1"/>
  <c r="L111" i="2"/>
  <c r="D114" i="2"/>
  <c r="G114" i="2" s="1"/>
  <c r="K113" i="2"/>
  <c r="L112" i="2"/>
  <c r="J112" i="2"/>
  <c r="H112" i="2"/>
  <c r="F112" i="2"/>
  <c r="D112" i="2"/>
  <c r="C73" i="2"/>
  <c r="D73" i="2"/>
  <c r="E73" i="2"/>
  <c r="F73" i="2"/>
  <c r="G73" i="2"/>
  <c r="H73" i="2"/>
  <c r="I73" i="2"/>
  <c r="J73" i="2"/>
  <c r="K73" i="2"/>
  <c r="L73" i="2"/>
  <c r="K75" i="2"/>
  <c r="L74" i="2"/>
  <c r="K74" i="2"/>
  <c r="J74" i="2"/>
  <c r="I74" i="2"/>
  <c r="H74" i="2"/>
  <c r="G74" i="2"/>
  <c r="F74" i="2"/>
  <c r="E74" i="2"/>
  <c r="D74" i="2"/>
  <c r="C74" i="2"/>
  <c r="C35" i="2"/>
  <c r="D35" i="2"/>
  <c r="E35" i="2"/>
  <c r="F35" i="2"/>
  <c r="G35" i="2"/>
  <c r="H35" i="2"/>
  <c r="I35" i="2"/>
  <c r="J35" i="2"/>
  <c r="K35" i="2"/>
  <c r="L35" i="2"/>
  <c r="D38" i="2" s="1"/>
  <c r="G38" i="2" s="1"/>
  <c r="K37" i="2"/>
  <c r="L36" i="2"/>
  <c r="K36" i="2"/>
  <c r="J36" i="2"/>
  <c r="I36" i="2"/>
  <c r="H36" i="2"/>
  <c r="G36" i="2"/>
  <c r="F36" i="2"/>
  <c r="E36" i="2"/>
  <c r="D36" i="2"/>
  <c r="C36" i="2"/>
  <c r="C111" i="1"/>
  <c r="D114" i="1" s="1"/>
  <c r="G114" i="1" s="1"/>
  <c r="D111" i="1"/>
  <c r="E111" i="1"/>
  <c r="E112" i="1" s="1"/>
  <c r="F111" i="1"/>
  <c r="G111" i="1"/>
  <c r="G112" i="1" s="1"/>
  <c r="H111" i="1"/>
  <c r="I111" i="1"/>
  <c r="I112" i="1" s="1"/>
  <c r="K113" i="1"/>
  <c r="L111" i="1"/>
  <c r="L112" i="1"/>
  <c r="K111" i="1"/>
  <c r="K112" i="1"/>
  <c r="J111" i="1"/>
  <c r="J112" i="1"/>
  <c r="H112" i="1"/>
  <c r="F112" i="1"/>
  <c r="D112" i="1"/>
  <c r="C73" i="1"/>
  <c r="D73" i="1"/>
  <c r="E73" i="1"/>
  <c r="F73" i="1"/>
  <c r="G73" i="1"/>
  <c r="H73" i="1"/>
  <c r="I73" i="1"/>
  <c r="K75" i="1"/>
  <c r="L73" i="1"/>
  <c r="L74" i="1" s="1"/>
  <c r="K73" i="1"/>
  <c r="K74" i="1" s="1"/>
  <c r="J73" i="1"/>
  <c r="J74" i="1" s="1"/>
  <c r="I74" i="1"/>
  <c r="H74" i="1"/>
  <c r="G74" i="1"/>
  <c r="F74" i="1"/>
  <c r="E74" i="1"/>
  <c r="D74" i="1"/>
  <c r="C74" i="1"/>
  <c r="C35" i="1"/>
  <c r="D35" i="1"/>
  <c r="D38" i="1" s="1"/>
  <c r="G38" i="1" s="1"/>
  <c r="E35" i="1"/>
  <c r="F35" i="1"/>
  <c r="F36" i="1" s="1"/>
  <c r="G35" i="1"/>
  <c r="H35" i="1"/>
  <c r="H36" i="1" s="1"/>
  <c r="I35" i="1"/>
  <c r="J35" i="1"/>
  <c r="J36" i="1" s="1"/>
  <c r="K35" i="1"/>
  <c r="L35" i="1"/>
  <c r="L36" i="1" s="1"/>
  <c r="K37" i="1"/>
  <c r="K36" i="1"/>
  <c r="I36" i="1"/>
  <c r="G36" i="1"/>
  <c r="E36" i="1"/>
  <c r="C36" i="1"/>
  <c r="D116" i="6" l="1"/>
  <c r="G116" i="6" s="1"/>
  <c r="D76" i="1"/>
  <c r="G76" i="1" s="1"/>
  <c r="D152" i="2"/>
  <c r="G152" i="2" s="1"/>
  <c r="D304" i="2"/>
  <c r="G304" i="2" s="1"/>
  <c r="D38" i="5"/>
  <c r="G38" i="5" s="1"/>
  <c r="D76" i="5"/>
  <c r="G76" i="5" s="1"/>
  <c r="D36" i="1"/>
  <c r="C112" i="1"/>
  <c r="D76" i="2"/>
  <c r="G76" i="2" s="1"/>
  <c r="D188" i="2"/>
  <c r="D228" i="2"/>
  <c r="G228" i="2" s="1"/>
  <c r="D340" i="2"/>
  <c r="D380" i="2"/>
  <c r="G380" i="2" s="1"/>
  <c r="D152" i="3"/>
  <c r="G152" i="3" s="1"/>
  <c r="C150" i="3"/>
  <c r="I226" i="3"/>
  <c r="D266" i="3"/>
  <c r="G266" i="3" s="1"/>
  <c r="C264" i="3"/>
  <c r="I340" i="3"/>
  <c r="D190" i="5"/>
  <c r="D266" i="5"/>
  <c r="G266" i="5" s="1"/>
  <c r="D264" i="5"/>
  <c r="D342" i="5"/>
  <c r="G342" i="5" s="1"/>
  <c r="D76" i="3"/>
  <c r="G76" i="3" s="1"/>
  <c r="D190" i="3"/>
  <c r="G190" i="3" s="1"/>
  <c r="D304" i="3"/>
  <c r="G304" i="3" s="1"/>
  <c r="D380" i="3"/>
  <c r="G380" i="3" s="1"/>
  <c r="D76" i="4"/>
  <c r="G76" i="4" s="1"/>
  <c r="D152" i="4"/>
  <c r="G152" i="4" s="1"/>
  <c r="D228" i="4"/>
  <c r="G228" i="4" s="1"/>
  <c r="D304" i="4"/>
  <c r="G304" i="4" s="1"/>
  <c r="D77" i="6"/>
  <c r="G77" i="6" s="1"/>
  <c r="C75" i="6"/>
  <c r="D228" i="5"/>
  <c r="G228" i="5" s="1"/>
  <c r="D38" i="6"/>
  <c r="G38" i="6" s="1"/>
  <c r="C36" i="6"/>
  <c r="D304" i="5"/>
  <c r="G304" i="5" s="1"/>
  <c r="D418" i="5"/>
  <c r="G418" i="5" s="1"/>
  <c r="C416" i="5"/>
  <c r="D380" i="5"/>
  <c r="G380" i="5" s="1"/>
  <c r="F378" i="5"/>
  <c r="G380" i="4"/>
  <c r="G114" i="5"/>
  <c r="D380" i="4"/>
  <c r="D74" i="5"/>
  <c r="D114" i="5"/>
</calcChain>
</file>

<file path=xl/sharedStrings.xml><?xml version="1.0" encoding="utf-8"?>
<sst xmlns="http://schemas.openxmlformats.org/spreadsheetml/2006/main" count="1448" uniqueCount="34">
  <si>
    <t>KS-BOSTWICK IRRIG. DIST. NO. 2</t>
  </si>
  <si>
    <t>COURTLAND CANAL, MILE 38.0</t>
  </si>
  <si>
    <t xml:space="preserve"> (Below Lovewell)</t>
  </si>
  <si>
    <t>DAILY DISCHARGE</t>
  </si>
  <si>
    <t>SPARLING METER</t>
  </si>
  <si>
    <t>KRP FORM NO. 259</t>
  </si>
  <si>
    <t>YEAR</t>
  </si>
  <si>
    <t>DAY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</si>
  <si>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</si>
  <si>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</si>
  <si>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</si>
  <si>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</si>
  <si>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</si>
  <si>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</si>
  <si>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</si>
  <si>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</si>
  <si>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</si>
  <si>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</si>
  <si>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--</t>
  </si>
  <si>
    <t>Sec-Ft Days</t>
  </si>
  <si>
    <t>Acre-Feet</t>
  </si>
  <si>
    <t>Canal in Operation =</t>
  </si>
  <si>
    <t>days</t>
  </si>
  <si>
    <t>TOTAL</t>
  </si>
  <si>
    <t>AF</t>
  </si>
  <si>
    <t>Season =</t>
  </si>
  <si>
    <t>On/Off Jun 2/Sep 9, Op 100, Se 100</t>
  </si>
  <si>
    <t>KRP FORM NO. 259A</t>
  </si>
  <si>
    <t>Aug 20-22 est.</t>
  </si>
  <si>
    <t>File Name:  C38-DLY.XLS</t>
  </si>
  <si>
    <t>FROM HYDROMET PRINTOUT</t>
  </si>
  <si>
    <t>(HYDROMET)</t>
  </si>
  <si>
    <t xml:space="preserve">FROM DCP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</si>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</sst>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_)"/>
    <numFmt numFmtId="165" formatCode="0_)"/>
  </numFmts>
  <fonts count="5">
    <font>
      <sz val="12"/>
      <name val="Arial MT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Protection="1"/>
    <xf numFmtId="0" fontId="2" fillId="0" borderId="0" xfId="0" applyFont="1" applyProtection="1"/>
    <xf numFmtId="0" fontId="2" fillId="0" borderId="1" xfId="0" applyFont="1" applyBorder="1" applyProtection="1"/>
    <xf numFmtId="0" fontId="2" fillId="0" borderId="1" xfId="0" applyFont="1" applyBorder="1" applyAlignment="1" applyProtection="1">
      <alignment horizontal="right"/>
    </xf>
    <xf numFmtId="0" fontId="2" fillId="0" borderId="2" xfId="0" applyFont="1" applyBorder="1" applyProtection="1"/>
    <xf numFmtId="164" fontId="2" fillId="0" borderId="3" xfId="0" applyNumberFormat="1" applyFont="1" applyBorder="1" applyProtection="1"/>
    <xf numFmtId="164" fontId="2" fillId="0" borderId="2" xfId="0" applyNumberFormat="1" applyFont="1" applyBorder="1" applyProtection="1"/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2" fillId="0" borderId="3" xfId="0" applyFont="1" applyBorder="1" applyProtection="1"/>
    <xf numFmtId="164" fontId="2" fillId="0" borderId="0" xfId="0" applyNumberFormat="1" applyFont="1" applyProtection="1"/>
    <xf numFmtId="37" fontId="2" fillId="0" borderId="0" xfId="0" applyNumberFormat="1" applyFont="1" applyProtection="1"/>
    <xf numFmtId="165" fontId="2" fillId="0" borderId="0" xfId="0" applyNumberFormat="1" applyFont="1" applyAlignment="1" applyProtection="1">
      <alignment horizontal="center"/>
    </xf>
    <xf numFmtId="0" fontId="2" fillId="0" borderId="4" xfId="0" applyFont="1" applyBorder="1" applyProtection="1"/>
    <xf numFmtId="37" fontId="1" fillId="0" borderId="4" xfId="0" applyNumberFormat="1" applyFont="1" applyBorder="1" applyProtection="1"/>
    <xf numFmtId="0" fontId="1" fillId="0" borderId="4" xfId="0" applyFont="1" applyBorder="1" applyProtection="1"/>
    <xf numFmtId="0" fontId="2" fillId="0" borderId="4" xfId="0" applyFont="1" applyBorder="1" applyAlignment="1" applyProtection="1">
      <alignment horizontal="center"/>
    </xf>
    <xf numFmtId="37" fontId="1" fillId="0" borderId="0" xfId="0" applyNumberFormat="1" applyFont="1" applyProtection="1"/>
    <xf numFmtId="164" fontId="3" fillId="0" borderId="2" xfId="0" applyNumberFormat="1" applyFont="1" applyBorder="1" applyProtection="1"/>
    <xf numFmtId="164" fontId="4" fillId="0" borderId="2" xfId="0" applyNumberFormat="1" applyFont="1" applyBorder="1" applyProtection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46"/>
  </sheetPr>
  <dimension ref="A1:M115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  <col min="13" max="16" width="9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2" t="s">
        <v>29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1" t="s">
        <v>2</v>
      </c>
      <c r="F2" s="2"/>
      <c r="G2" s="2" t="s">
        <v>3</v>
      </c>
      <c r="H2" s="2"/>
      <c r="I2" s="2" t="s">
        <v>4</v>
      </c>
      <c r="J2" s="2"/>
      <c r="K2" s="2" t="s">
        <v>5</v>
      </c>
      <c r="L2" s="2"/>
      <c r="M2" s="2"/>
    </row>
    <row r="3" spans="1:13" ht="16.5" thickBot="1">
      <c r="A3" s="3" t="s">
        <v>6</v>
      </c>
      <c r="B3" s="3" t="s">
        <v>7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15</v>
      </c>
      <c r="K3" s="4" t="s">
        <v>16</v>
      </c>
      <c r="L3" s="4" t="s">
        <v>17</v>
      </c>
      <c r="M3" s="2"/>
    </row>
    <row r="4" spans="1:13" ht="16.5" thickTop="1">
      <c r="A4" s="1">
        <v>1967</v>
      </c>
      <c r="B4" s="5">
        <v>1</v>
      </c>
      <c r="C4" s="6"/>
      <c r="D4" s="6"/>
      <c r="E4" s="6"/>
      <c r="F4" s="6">
        <v>29</v>
      </c>
      <c r="G4" s="6">
        <v>9</v>
      </c>
      <c r="H4" s="6">
        <v>142</v>
      </c>
      <c r="I4" s="6">
        <v>332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>
        <v>29</v>
      </c>
      <c r="G5" s="6">
        <v>9</v>
      </c>
      <c r="H5" s="6">
        <v>163</v>
      </c>
      <c r="I5" s="6">
        <v>231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29</v>
      </c>
      <c r="G6" s="6">
        <v>25</v>
      </c>
      <c r="H6" s="6">
        <v>229</v>
      </c>
      <c r="I6" s="6">
        <v>80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>
        <v>29</v>
      </c>
      <c r="G7" s="6">
        <v>47</v>
      </c>
      <c r="H7" s="6">
        <v>266</v>
      </c>
      <c r="I7" s="6">
        <v>24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>
        <v>24</v>
      </c>
      <c r="G8" s="6">
        <v>73</v>
      </c>
      <c r="H8" s="6">
        <v>340</v>
      </c>
      <c r="I8" s="6">
        <v>24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19</v>
      </c>
      <c r="G9" s="6">
        <v>108</v>
      </c>
      <c r="H9" s="6">
        <v>369</v>
      </c>
      <c r="I9" s="6">
        <v>24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19</v>
      </c>
      <c r="G10" s="6">
        <v>132</v>
      </c>
      <c r="H10" s="6">
        <v>401</v>
      </c>
      <c r="I10" s="6">
        <v>24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19</v>
      </c>
      <c r="G11" s="6">
        <v>102</v>
      </c>
      <c r="H11" s="6">
        <v>427</v>
      </c>
      <c r="I11" s="6">
        <v>9</v>
      </c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19</v>
      </c>
      <c r="G12" s="6">
        <v>76</v>
      </c>
      <c r="H12" s="6">
        <v>441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>
        <v>19</v>
      </c>
      <c r="G13" s="6">
        <v>67</v>
      </c>
      <c r="H13" s="6">
        <v>468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>
        <v>19</v>
      </c>
      <c r="G14" s="6">
        <v>79</v>
      </c>
      <c r="H14" s="6">
        <v>484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>
        <v>19</v>
      </c>
      <c r="G15" s="6">
        <v>104</v>
      </c>
      <c r="H15" s="6">
        <v>460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>
        <v>19</v>
      </c>
      <c r="G16" s="6">
        <v>146</v>
      </c>
      <c r="H16" s="6">
        <v>452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>
        <v>19</v>
      </c>
      <c r="G17" s="6">
        <v>185</v>
      </c>
      <c r="H17" s="6">
        <v>458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>
        <v>19</v>
      </c>
      <c r="G18" s="6">
        <v>191</v>
      </c>
      <c r="H18" s="6">
        <v>468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>
        <v>19</v>
      </c>
      <c r="G19" s="6">
        <v>192</v>
      </c>
      <c r="H19" s="6">
        <v>461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>
        <v>19</v>
      </c>
      <c r="G20" s="6">
        <v>255</v>
      </c>
      <c r="H20" s="6">
        <v>448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>
        <v>19</v>
      </c>
      <c r="G21" s="6">
        <v>281</v>
      </c>
      <c r="H21" s="6">
        <v>434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>
        <v>19</v>
      </c>
      <c r="G22" s="6">
        <v>326</v>
      </c>
      <c r="H22" s="6">
        <v>415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>
        <v>19</v>
      </c>
      <c r="G23" s="6">
        <v>382</v>
      </c>
      <c r="H23" s="6">
        <v>411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>
        <v>13</v>
      </c>
      <c r="G24" s="6">
        <v>397</v>
      </c>
      <c r="H24" s="6">
        <v>410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>
        <v>79</v>
      </c>
      <c r="F25" s="6">
        <v>9</v>
      </c>
      <c r="G25" s="6">
        <v>443</v>
      </c>
      <c r="H25" s="6">
        <v>423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>
        <v>47</v>
      </c>
      <c r="F26" s="6">
        <v>9</v>
      </c>
      <c r="G26" s="6">
        <v>458</v>
      </c>
      <c r="H26" s="6">
        <v>444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>
        <v>30</v>
      </c>
      <c r="F27" s="6">
        <v>9</v>
      </c>
      <c r="G27" s="6">
        <v>521</v>
      </c>
      <c r="H27" s="6">
        <v>459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>
        <v>30</v>
      </c>
      <c r="F28" s="6">
        <v>9</v>
      </c>
      <c r="G28" s="6">
        <v>574</v>
      </c>
      <c r="H28" s="6">
        <v>478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>
        <v>29</v>
      </c>
      <c r="F29" s="6">
        <v>9</v>
      </c>
      <c r="G29" s="6">
        <v>614</v>
      </c>
      <c r="H29" s="6">
        <v>496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>
        <v>29</v>
      </c>
      <c r="F30" s="6">
        <v>9</v>
      </c>
      <c r="G30" s="6">
        <v>584</v>
      </c>
      <c r="H30" s="6">
        <v>491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>
        <v>29</v>
      </c>
      <c r="F31" s="6">
        <v>9</v>
      </c>
      <c r="G31" s="6">
        <v>308</v>
      </c>
      <c r="H31" s="6">
        <v>473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>
        <v>29</v>
      </c>
      <c r="F32" s="6">
        <v>9</v>
      </c>
      <c r="G32" s="6">
        <v>129</v>
      </c>
      <c r="H32" s="6">
        <v>449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>
        <v>29</v>
      </c>
      <c r="F33" s="6">
        <v>9</v>
      </c>
      <c r="G33" s="6">
        <v>134</v>
      </c>
      <c r="H33" s="6">
        <v>433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18</v>
      </c>
      <c r="E34" s="7">
        <v>29</v>
      </c>
      <c r="F34" s="8" t="s">
        <v>18</v>
      </c>
      <c r="G34" s="6">
        <v>141</v>
      </c>
      <c r="H34" s="7">
        <v>392</v>
      </c>
      <c r="I34" s="9" t="s">
        <v>18</v>
      </c>
      <c r="J34" s="10"/>
      <c r="K34" s="8" t="s">
        <v>18</v>
      </c>
      <c r="L34" s="7"/>
      <c r="M34" s="2"/>
    </row>
    <row r="35" spans="1:13" ht="15.75">
      <c r="A35" s="2" t="s">
        <v>19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360</v>
      </c>
      <c r="F35" s="11">
        <f t="shared" si="0"/>
        <v>519</v>
      </c>
      <c r="G35" s="11">
        <f t="shared" si="0"/>
        <v>7092</v>
      </c>
      <c r="H35" s="11">
        <f t="shared" si="0"/>
        <v>12685</v>
      </c>
      <c r="I35" s="11">
        <f t="shared" si="0"/>
        <v>748</v>
      </c>
      <c r="J35" s="11">
        <f t="shared" si="0"/>
        <v>0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20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714.06000000000006</v>
      </c>
      <c r="F36" s="12">
        <f t="shared" si="1"/>
        <v>1029.4365</v>
      </c>
      <c r="G36" s="12">
        <f t="shared" si="1"/>
        <v>14066.982</v>
      </c>
      <c r="H36" s="12">
        <f t="shared" si="1"/>
        <v>25160.697500000002</v>
      </c>
      <c r="I36" s="12">
        <f t="shared" si="1"/>
        <v>1483.6580000000001</v>
      </c>
      <c r="J36" s="12">
        <f t="shared" si="1"/>
        <v>0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21</v>
      </c>
      <c r="J37" s="11"/>
      <c r="K37" s="13">
        <f>COUNTA(C4:L34)-4</f>
        <v>110</v>
      </c>
      <c r="L37" s="11" t="s">
        <v>22</v>
      </c>
      <c r="M37" s="2"/>
    </row>
    <row r="38" spans="1:13" ht="16.5" thickBot="1">
      <c r="A38" s="14">
        <v>1967</v>
      </c>
      <c r="B38" s="14" t="s">
        <v>23</v>
      </c>
      <c r="C38" s="14"/>
      <c r="D38" s="15">
        <f>SUM(C35:M35)</f>
        <v>21404</v>
      </c>
      <c r="E38" s="16" t="s">
        <v>19</v>
      </c>
      <c r="F38" s="16"/>
      <c r="G38" s="15">
        <f>D38*1.9835</f>
        <v>42454.834000000003</v>
      </c>
      <c r="H38" s="16" t="s">
        <v>24</v>
      </c>
      <c r="I38" s="14" t="s">
        <v>25</v>
      </c>
      <c r="J38" s="14"/>
      <c r="K38" s="17">
        <v>110</v>
      </c>
      <c r="L38" s="14" t="s">
        <v>22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1" t="s">
        <v>2</v>
      </c>
      <c r="F40" s="2"/>
      <c r="G40" s="2" t="s">
        <v>3</v>
      </c>
      <c r="H40" s="2"/>
      <c r="I40" s="2" t="s">
        <v>4</v>
      </c>
      <c r="J40" s="2"/>
      <c r="K40" s="2" t="s">
        <v>5</v>
      </c>
      <c r="L40" s="2"/>
      <c r="M40" s="2"/>
    </row>
    <row r="41" spans="1:13" ht="16.5" thickBot="1">
      <c r="A41" s="3" t="s">
        <v>6</v>
      </c>
      <c r="B41" s="3" t="s">
        <v>7</v>
      </c>
      <c r="C41" s="4" t="s">
        <v>8</v>
      </c>
      <c r="D41" s="4" t="s">
        <v>9</v>
      </c>
      <c r="E41" s="4" t="s">
        <v>10</v>
      </c>
      <c r="F41" s="4" t="s">
        <v>11</v>
      </c>
      <c r="G41" s="4" t="s">
        <v>12</v>
      </c>
      <c r="H41" s="4" t="s">
        <v>13</v>
      </c>
      <c r="I41" s="4" t="s">
        <v>14</v>
      </c>
      <c r="J41" s="4" t="s">
        <v>15</v>
      </c>
      <c r="K41" s="4" t="s">
        <v>16</v>
      </c>
      <c r="L41" s="4" t="s">
        <v>17</v>
      </c>
      <c r="M41" s="2"/>
    </row>
    <row r="42" spans="1:13" ht="16.5" thickTop="1">
      <c r="A42" s="1">
        <v>1968</v>
      </c>
      <c r="B42" s="5">
        <v>1</v>
      </c>
      <c r="C42" s="6"/>
      <c r="D42" s="6"/>
      <c r="E42" s="6"/>
      <c r="F42" s="6"/>
      <c r="G42" s="6">
        <v>169</v>
      </c>
      <c r="H42" s="6">
        <v>183</v>
      </c>
      <c r="I42" s="6"/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255</v>
      </c>
      <c r="H43" s="6">
        <v>175</v>
      </c>
      <c r="I43" s="6"/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327</v>
      </c>
      <c r="H44" s="6">
        <v>161</v>
      </c>
      <c r="I44" s="6"/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378</v>
      </c>
      <c r="H45" s="6">
        <v>155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443</v>
      </c>
      <c r="H46" s="6">
        <v>155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500</v>
      </c>
      <c r="H47" s="6">
        <v>155</v>
      </c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504</v>
      </c>
      <c r="H48" s="6">
        <v>165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511</v>
      </c>
      <c r="H49" s="6">
        <v>273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559</v>
      </c>
      <c r="H50" s="6">
        <v>362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>
        <v>13</v>
      </c>
      <c r="G51" s="6">
        <v>589</v>
      </c>
      <c r="H51" s="6">
        <v>203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>
        <v>25</v>
      </c>
      <c r="G52" s="6">
        <v>590</v>
      </c>
      <c r="H52" s="6">
        <v>93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>
        <v>25</v>
      </c>
      <c r="G53" s="6">
        <v>602</v>
      </c>
      <c r="H53" s="6">
        <v>93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>
        <v>25</v>
      </c>
      <c r="G54" s="6">
        <v>617</v>
      </c>
      <c r="H54" s="6">
        <v>97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>
        <v>25</v>
      </c>
      <c r="G55" s="6">
        <v>621</v>
      </c>
      <c r="H55" s="6">
        <v>103</v>
      </c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>
        <v>25</v>
      </c>
      <c r="G56" s="6">
        <v>610</v>
      </c>
      <c r="H56" s="6">
        <v>108</v>
      </c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>
        <v>25</v>
      </c>
      <c r="G57" s="6">
        <v>605</v>
      </c>
      <c r="H57" s="6">
        <v>80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>
        <v>25</v>
      </c>
      <c r="G58" s="6">
        <v>543</v>
      </c>
      <c r="H58" s="6">
        <v>58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>
        <v>25</v>
      </c>
      <c r="G59" s="6">
        <v>484</v>
      </c>
      <c r="H59" s="6">
        <v>56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>
        <v>25</v>
      </c>
      <c r="G60" s="6">
        <v>472</v>
      </c>
      <c r="H60" s="6">
        <v>28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>
        <v>25</v>
      </c>
      <c r="G61" s="6">
        <v>448</v>
      </c>
      <c r="H61" s="6"/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>
        <v>25</v>
      </c>
      <c r="G62" s="6">
        <v>444</v>
      </c>
      <c r="H62" s="6"/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>
        <v>25</v>
      </c>
      <c r="G63" s="6">
        <v>460</v>
      </c>
      <c r="H63" s="6">
        <v>3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>
        <v>25</v>
      </c>
      <c r="G64" s="6">
        <v>507</v>
      </c>
      <c r="H64" s="6">
        <v>5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>
        <v>31</v>
      </c>
      <c r="G65" s="6">
        <v>531</v>
      </c>
      <c r="H65" s="6">
        <v>11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>
        <v>44</v>
      </c>
      <c r="G66" s="6">
        <v>541</v>
      </c>
      <c r="H66" s="6">
        <v>15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>
        <v>49</v>
      </c>
      <c r="G67" s="6">
        <v>525</v>
      </c>
      <c r="H67" s="6">
        <v>42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>
        <v>40</v>
      </c>
      <c r="G68" s="6">
        <v>352</v>
      </c>
      <c r="H68" s="6">
        <v>76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52</v>
      </c>
      <c r="G69" s="6">
        <v>231</v>
      </c>
      <c r="H69" s="6">
        <v>35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76</v>
      </c>
      <c r="G70" s="6">
        <v>232</v>
      </c>
      <c r="H70" s="6"/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96</v>
      </c>
      <c r="G71" s="6">
        <v>216</v>
      </c>
      <c r="H71" s="6"/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18</v>
      </c>
      <c r="E72" s="7"/>
      <c r="F72" s="8" t="s">
        <v>18</v>
      </c>
      <c r="G72" s="6">
        <v>192</v>
      </c>
      <c r="H72" s="7"/>
      <c r="I72" s="8" t="s">
        <v>18</v>
      </c>
      <c r="J72" s="7"/>
      <c r="K72" s="8" t="s">
        <v>18</v>
      </c>
      <c r="L72" s="7"/>
      <c r="M72" s="2"/>
    </row>
    <row r="73" spans="1:13" ht="15.75">
      <c r="A73" s="2" t="s">
        <v>19</v>
      </c>
      <c r="B73" s="2"/>
      <c r="C73" s="11">
        <f t="shared" ref="C73:L73" si="2">SUM(C42:C72)</f>
        <v>0</v>
      </c>
      <c r="D73" s="11">
        <f t="shared" si="2"/>
        <v>0</v>
      </c>
      <c r="E73" s="11">
        <f t="shared" si="2"/>
        <v>0</v>
      </c>
      <c r="F73" s="11">
        <f t="shared" si="2"/>
        <v>726</v>
      </c>
      <c r="G73" s="11">
        <f t="shared" si="2"/>
        <v>14058</v>
      </c>
      <c r="H73" s="11">
        <f t="shared" si="2"/>
        <v>2890</v>
      </c>
      <c r="I73" s="11">
        <f t="shared" si="2"/>
        <v>0</v>
      </c>
      <c r="J73" s="11">
        <f t="shared" si="2"/>
        <v>0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20</v>
      </c>
      <c r="B74" s="2"/>
      <c r="C74" s="12">
        <f t="shared" ref="C74:L74" si="3">C73*1.9835</f>
        <v>0</v>
      </c>
      <c r="D74" s="12">
        <f t="shared" si="3"/>
        <v>0</v>
      </c>
      <c r="E74" s="12">
        <f t="shared" si="3"/>
        <v>0</v>
      </c>
      <c r="F74" s="12">
        <f t="shared" si="3"/>
        <v>1440.021</v>
      </c>
      <c r="G74" s="12">
        <f t="shared" si="3"/>
        <v>27884.043000000001</v>
      </c>
      <c r="H74" s="12">
        <f t="shared" si="3"/>
        <v>5732.3150000000005</v>
      </c>
      <c r="I74" s="12">
        <f t="shared" si="3"/>
        <v>0</v>
      </c>
      <c r="J74" s="12">
        <f t="shared" si="3"/>
        <v>0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21</v>
      </c>
      <c r="J75" s="11"/>
      <c r="K75" s="13">
        <f>COUNTA(C42:L72)-4</f>
        <v>78</v>
      </c>
      <c r="L75" s="11" t="s">
        <v>22</v>
      </c>
      <c r="M75" s="2"/>
    </row>
    <row r="76" spans="1:13" ht="16.5" thickBot="1">
      <c r="A76" s="14">
        <v>1968</v>
      </c>
      <c r="B76" s="14" t="s">
        <v>23</v>
      </c>
      <c r="C76" s="14"/>
      <c r="D76" s="15">
        <f>SUM(C73:I73)</f>
        <v>17674</v>
      </c>
      <c r="E76" s="16" t="s">
        <v>19</v>
      </c>
      <c r="F76" s="16"/>
      <c r="G76" s="15">
        <f>D76*1.9835</f>
        <v>35056.379000000001</v>
      </c>
      <c r="H76" s="16" t="s">
        <v>24</v>
      </c>
      <c r="I76" s="14" t="s">
        <v>25</v>
      </c>
      <c r="J76" s="14"/>
      <c r="K76" s="17">
        <v>80</v>
      </c>
      <c r="L76" s="14" t="s">
        <v>22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1" t="s">
        <v>2</v>
      </c>
      <c r="F78" s="2"/>
      <c r="G78" s="2" t="s">
        <v>3</v>
      </c>
      <c r="H78" s="2"/>
      <c r="I78" s="2" t="s">
        <v>4</v>
      </c>
      <c r="J78" s="2"/>
      <c r="K78" s="2" t="s">
        <v>5</v>
      </c>
      <c r="L78" s="2"/>
      <c r="M78" s="2"/>
    </row>
    <row r="79" spans="1:13" ht="16.5" thickBot="1">
      <c r="A79" s="3" t="s">
        <v>6</v>
      </c>
      <c r="B79" s="3" t="s">
        <v>7</v>
      </c>
      <c r="C79" s="4" t="s">
        <v>8</v>
      </c>
      <c r="D79" s="4" t="s">
        <v>9</v>
      </c>
      <c r="E79" s="4" t="s">
        <v>10</v>
      </c>
      <c r="F79" s="4" t="s">
        <v>11</v>
      </c>
      <c r="G79" s="4" t="s">
        <v>12</v>
      </c>
      <c r="H79" s="4" t="s">
        <v>13</v>
      </c>
      <c r="I79" s="4" t="s">
        <v>14</v>
      </c>
      <c r="J79" s="4" t="s">
        <v>15</v>
      </c>
      <c r="K79" s="4" t="s">
        <v>16</v>
      </c>
      <c r="L79" s="4" t="s">
        <v>17</v>
      </c>
      <c r="M79" s="2"/>
    </row>
    <row r="80" spans="1:13" ht="16.5" thickTop="1">
      <c r="A80" s="1">
        <v>1969</v>
      </c>
      <c r="B80" s="5">
        <v>1</v>
      </c>
      <c r="C80" s="6"/>
      <c r="D80" s="6"/>
      <c r="E80" s="6"/>
      <c r="F80" s="6"/>
      <c r="G80" s="6">
        <v>218</v>
      </c>
      <c r="H80" s="6">
        <v>230</v>
      </c>
      <c r="I80" s="6">
        <v>76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272</v>
      </c>
      <c r="H81" s="6">
        <v>182</v>
      </c>
      <c r="I81" s="6">
        <v>53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286</v>
      </c>
      <c r="H82" s="6">
        <v>163</v>
      </c>
      <c r="I82" s="6">
        <v>32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308</v>
      </c>
      <c r="H83" s="6">
        <v>221</v>
      </c>
      <c r="I83" s="6">
        <v>30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263</v>
      </c>
      <c r="H84" s="6">
        <v>332</v>
      </c>
      <c r="I84" s="6">
        <v>30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145</v>
      </c>
      <c r="H85" s="6">
        <v>378</v>
      </c>
      <c r="I85" s="6">
        <v>26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>
        <v>93</v>
      </c>
      <c r="H86" s="6">
        <v>405</v>
      </c>
      <c r="I86" s="6">
        <v>20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>
        <v>116</v>
      </c>
      <c r="H87" s="6">
        <v>470</v>
      </c>
      <c r="I87" s="6">
        <v>20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>
        <v>160</v>
      </c>
      <c r="H88" s="6">
        <v>496</v>
      </c>
      <c r="I88" s="6">
        <v>20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>
        <v>143</v>
      </c>
      <c r="H89" s="6">
        <v>496</v>
      </c>
      <c r="I89" s="6">
        <v>14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>
        <v>135</v>
      </c>
      <c r="H90" s="6">
        <v>509</v>
      </c>
      <c r="I90" s="6">
        <v>10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>
        <v>31</v>
      </c>
      <c r="G91" s="6">
        <v>157</v>
      </c>
      <c r="H91" s="6">
        <v>522</v>
      </c>
      <c r="I91" s="6">
        <v>4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>
        <v>31</v>
      </c>
      <c r="G92" s="6">
        <v>169</v>
      </c>
      <c r="H92" s="6">
        <v>553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>
        <v>25</v>
      </c>
      <c r="G93" s="6">
        <v>253</v>
      </c>
      <c r="H93" s="6">
        <v>560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>
        <v>25</v>
      </c>
      <c r="G94" s="6">
        <v>379</v>
      </c>
      <c r="H94" s="6">
        <v>518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>
        <v>24</v>
      </c>
      <c r="G95" s="6">
        <v>425</v>
      </c>
      <c r="H95" s="6">
        <v>497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>
        <v>18</v>
      </c>
      <c r="G96" s="6">
        <v>393</v>
      </c>
      <c r="H96" s="6">
        <v>485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>
        <v>10</v>
      </c>
      <c r="G97" s="6">
        <v>395</v>
      </c>
      <c r="H97" s="6">
        <v>470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>
        <v>10</v>
      </c>
      <c r="G98" s="6">
        <v>172</v>
      </c>
      <c r="H98" s="6">
        <v>450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>
        <v>10</v>
      </c>
      <c r="G99" s="6">
        <v>68</v>
      </c>
      <c r="H99" s="6">
        <v>367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>
        <v>10</v>
      </c>
      <c r="G100" s="6">
        <v>96</v>
      </c>
      <c r="H100" s="6">
        <v>304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>
        <v>10</v>
      </c>
      <c r="G101" s="6">
        <v>115</v>
      </c>
      <c r="H101" s="6">
        <v>253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>
        <v>10</v>
      </c>
      <c r="G102" s="6">
        <v>117</v>
      </c>
      <c r="H102" s="6">
        <v>242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>
        <v>10</v>
      </c>
      <c r="G103" s="6">
        <v>113</v>
      </c>
      <c r="H103" s="6">
        <v>243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>
        <v>27</v>
      </c>
      <c r="G104" s="6">
        <v>105</v>
      </c>
      <c r="H104" s="6">
        <v>163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>
        <v>76</v>
      </c>
      <c r="G105" s="6">
        <v>100</v>
      </c>
      <c r="H105" s="6">
        <v>119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>
        <v>103</v>
      </c>
      <c r="G106" s="6">
        <v>100</v>
      </c>
      <c r="H106" s="6">
        <v>100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122</v>
      </c>
      <c r="G107" s="6">
        <v>115</v>
      </c>
      <c r="H107" s="6">
        <v>92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136</v>
      </c>
      <c r="G108" s="6">
        <v>141</v>
      </c>
      <c r="H108" s="6">
        <v>92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162</v>
      </c>
      <c r="G109" s="6">
        <v>162</v>
      </c>
      <c r="H109" s="6">
        <v>81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18</v>
      </c>
      <c r="E110" s="7"/>
      <c r="F110" s="8" t="s">
        <v>18</v>
      </c>
      <c r="G110" s="6">
        <v>196</v>
      </c>
      <c r="H110" s="7">
        <v>72</v>
      </c>
      <c r="I110" s="9" t="s">
        <v>18</v>
      </c>
      <c r="J110" s="10"/>
      <c r="K110" s="8" t="s">
        <v>18</v>
      </c>
      <c r="L110" s="7"/>
      <c r="M110" s="2"/>
    </row>
    <row r="111" spans="1:13" ht="15.75">
      <c r="A111" s="2" t="s">
        <v>19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0</v>
      </c>
      <c r="F111" s="11">
        <f t="shared" si="4"/>
        <v>850</v>
      </c>
      <c r="G111" s="11">
        <f t="shared" si="4"/>
        <v>5910</v>
      </c>
      <c r="H111" s="11">
        <f t="shared" si="4"/>
        <v>10065</v>
      </c>
      <c r="I111" s="11">
        <f t="shared" si="4"/>
        <v>335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20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0</v>
      </c>
      <c r="F112" s="12">
        <f t="shared" si="5"/>
        <v>1685.9750000000001</v>
      </c>
      <c r="G112" s="12">
        <f t="shared" si="5"/>
        <v>11722.485000000001</v>
      </c>
      <c r="H112" s="12">
        <f t="shared" si="5"/>
        <v>19963.927500000002</v>
      </c>
      <c r="I112" s="12">
        <f t="shared" si="5"/>
        <v>664.47249999999997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21</v>
      </c>
      <c r="J113" s="11"/>
      <c r="K113" s="13">
        <f>COUNTA(C80:L110)-4</f>
        <v>93</v>
      </c>
      <c r="L113" s="11" t="s">
        <v>22</v>
      </c>
      <c r="M113" s="2"/>
    </row>
    <row r="114" spans="1:13" ht="16.5" thickBot="1">
      <c r="A114" s="14">
        <v>1969</v>
      </c>
      <c r="B114" s="14" t="s">
        <v>23</v>
      </c>
      <c r="C114" s="14"/>
      <c r="D114" s="15">
        <f>SUM(C111:I111)</f>
        <v>17160</v>
      </c>
      <c r="E114" s="16" t="s">
        <v>19</v>
      </c>
      <c r="F114" s="16"/>
      <c r="G114" s="15">
        <f>D114*1.9835</f>
        <v>34036.86</v>
      </c>
      <c r="H114" s="16" t="s">
        <v>24</v>
      </c>
      <c r="I114" s="14" t="s">
        <v>25</v>
      </c>
      <c r="J114" s="14"/>
      <c r="K114" s="17">
        <v>93</v>
      </c>
      <c r="L114" s="14" t="s">
        <v>22</v>
      </c>
      <c r="M114" s="2"/>
    </row>
    <row r="115" spans="1:13" ht="15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</row>
  </sheetData>
  <phoneticPr fontId="0" type="noConversion"/>
  <pageMargins left="1" right="0.191" top="0.5" bottom="0.25" header="0.5" footer="0.5"/>
  <pageSetup scale="60" orientation="portrait" r:id="rId1"/>
  <headerFooter alignWithMargins="0"/>
  <rowBreaks count="2" manualBreakCount="2">
    <brk id="38" max="16383" man="1"/>
    <brk id="11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31"/>
  </sheetPr>
  <dimension ref="A1:M381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2" t="s">
        <v>29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1" t="s">
        <v>2</v>
      </c>
      <c r="F2" s="2"/>
      <c r="G2" s="2" t="s">
        <v>3</v>
      </c>
      <c r="H2" s="2"/>
      <c r="I2" s="2" t="s">
        <v>4</v>
      </c>
      <c r="J2" s="2"/>
      <c r="K2" s="2" t="s">
        <v>5</v>
      </c>
      <c r="L2" s="2"/>
      <c r="M2" s="2"/>
    </row>
    <row r="3" spans="1:13" ht="16.5" thickBot="1">
      <c r="A3" s="3" t="s">
        <v>6</v>
      </c>
      <c r="B3" s="3" t="s">
        <v>7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15</v>
      </c>
      <c r="K3" s="4" t="s">
        <v>16</v>
      </c>
      <c r="L3" s="4" t="s">
        <v>17</v>
      </c>
      <c r="M3" s="2"/>
    </row>
    <row r="4" spans="1:13" ht="16.5" thickTop="1">
      <c r="A4" s="1">
        <v>1970</v>
      </c>
      <c r="B4" s="5">
        <v>1</v>
      </c>
      <c r="C4" s="6"/>
      <c r="D4" s="6"/>
      <c r="E4" s="6"/>
      <c r="F4" s="6"/>
      <c r="G4" s="6">
        <v>311</v>
      </c>
      <c r="H4" s="6">
        <v>518</v>
      </c>
      <c r="I4" s="6">
        <v>73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402</v>
      </c>
      <c r="H5" s="6">
        <v>515</v>
      </c>
      <c r="I5" s="6">
        <v>72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519</v>
      </c>
      <c r="H6" s="6">
        <v>499</v>
      </c>
      <c r="I6" s="6">
        <v>35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>
        <v>614</v>
      </c>
      <c r="H7" s="6">
        <v>486</v>
      </c>
      <c r="I7" s="6"/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>
        <v>645</v>
      </c>
      <c r="H8" s="6">
        <v>485</v>
      </c>
      <c r="I8" s="6"/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>
        <v>640</v>
      </c>
      <c r="H9" s="6">
        <v>487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>
        <v>633</v>
      </c>
      <c r="H10" s="6">
        <v>512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>
        <v>641</v>
      </c>
      <c r="H11" s="6">
        <v>533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/>
      <c r="G12" s="6">
        <v>642</v>
      </c>
      <c r="H12" s="6">
        <v>534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/>
      <c r="G13" s="6">
        <v>640</v>
      </c>
      <c r="H13" s="6">
        <v>525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/>
      <c r="G14" s="6">
        <v>604</v>
      </c>
      <c r="H14" s="6">
        <v>510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>
        <v>39</v>
      </c>
      <c r="G15" s="6">
        <v>600</v>
      </c>
      <c r="H15" s="6">
        <v>476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>
        <v>45</v>
      </c>
      <c r="G16" s="6">
        <v>565</v>
      </c>
      <c r="H16" s="6">
        <v>434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>
        <v>39</v>
      </c>
      <c r="G17" s="6">
        <v>521</v>
      </c>
      <c r="H17" s="6">
        <v>403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>
        <v>24</v>
      </c>
      <c r="G18" s="6">
        <v>487</v>
      </c>
      <c r="H18" s="6">
        <v>367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>
        <v>17</v>
      </c>
      <c r="G19" s="6">
        <v>470</v>
      </c>
      <c r="H19" s="6">
        <v>352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>
        <v>15</v>
      </c>
      <c r="G20" s="6">
        <v>463</v>
      </c>
      <c r="H20" s="6">
        <v>287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>
        <v>15</v>
      </c>
      <c r="G21" s="6">
        <v>451</v>
      </c>
      <c r="H21" s="6">
        <v>283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>
        <v>26</v>
      </c>
      <c r="G22" s="6">
        <v>440</v>
      </c>
      <c r="H22" s="6">
        <v>292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>
        <v>39</v>
      </c>
      <c r="G23" s="6">
        <v>449</v>
      </c>
      <c r="H23" s="6">
        <v>182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>
        <v>38</v>
      </c>
      <c r="G24" s="6">
        <v>458</v>
      </c>
      <c r="H24" s="6">
        <v>90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>
        <v>54</v>
      </c>
      <c r="G25" s="6">
        <v>473</v>
      </c>
      <c r="H25" s="6">
        <v>74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>
        <v>88</v>
      </c>
      <c r="G26" s="6">
        <v>527</v>
      </c>
      <c r="H26" s="6">
        <v>71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>
        <v>101</v>
      </c>
      <c r="G27" s="6">
        <v>585</v>
      </c>
      <c r="H27" s="6">
        <v>73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>
        <v>101</v>
      </c>
      <c r="G28" s="6">
        <v>537</v>
      </c>
      <c r="H28" s="6">
        <v>79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108</v>
      </c>
      <c r="G29" s="6">
        <v>527</v>
      </c>
      <c r="H29" s="6">
        <v>76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121</v>
      </c>
      <c r="G30" s="6">
        <v>517</v>
      </c>
      <c r="H30" s="6">
        <v>74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123</v>
      </c>
      <c r="G31" s="6">
        <v>507</v>
      </c>
      <c r="H31" s="6">
        <v>74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147</v>
      </c>
      <c r="G32" s="6">
        <v>505</v>
      </c>
      <c r="H32" s="6">
        <v>73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212</v>
      </c>
      <c r="G33" s="6">
        <v>514</v>
      </c>
      <c r="H33" s="6">
        <v>72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18</v>
      </c>
      <c r="E34" s="7"/>
      <c r="F34" s="8" t="s">
        <v>18</v>
      </c>
      <c r="G34" s="6">
        <v>520</v>
      </c>
      <c r="H34" s="7">
        <v>72</v>
      </c>
      <c r="I34" s="9" t="s">
        <v>18</v>
      </c>
      <c r="J34" s="10"/>
      <c r="K34" s="9" t="s">
        <v>18</v>
      </c>
      <c r="L34" s="5"/>
      <c r="M34" s="2"/>
    </row>
    <row r="35" spans="1:13" ht="15.75">
      <c r="A35" s="2" t="s">
        <v>19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0</v>
      </c>
      <c r="F35" s="11">
        <f t="shared" si="0"/>
        <v>1352</v>
      </c>
      <c r="G35" s="11">
        <f t="shared" si="0"/>
        <v>16407</v>
      </c>
      <c r="H35" s="11">
        <f t="shared" si="0"/>
        <v>9508</v>
      </c>
      <c r="I35" s="11">
        <f t="shared" si="0"/>
        <v>180</v>
      </c>
      <c r="J35" s="11">
        <f t="shared" si="0"/>
        <v>0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20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0</v>
      </c>
      <c r="F36" s="12">
        <f t="shared" si="1"/>
        <v>2681.692</v>
      </c>
      <c r="G36" s="12">
        <f t="shared" si="1"/>
        <v>32543.284500000002</v>
      </c>
      <c r="H36" s="12">
        <f t="shared" si="1"/>
        <v>18859.117999999999</v>
      </c>
      <c r="I36" s="12">
        <f t="shared" si="1"/>
        <v>357.03000000000003</v>
      </c>
      <c r="J36" s="12">
        <f t="shared" si="1"/>
        <v>0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21</v>
      </c>
      <c r="J37" s="11"/>
      <c r="K37" s="13">
        <f>COUNTA(C4:L34)-4</f>
        <v>84</v>
      </c>
      <c r="L37" s="11" t="s">
        <v>22</v>
      </c>
      <c r="M37" s="2"/>
    </row>
    <row r="38" spans="1:13" ht="16.5" thickBot="1">
      <c r="A38" s="14">
        <v>1970</v>
      </c>
      <c r="B38" s="14" t="s">
        <v>23</v>
      </c>
      <c r="C38" s="14"/>
      <c r="D38" s="15">
        <f>SUM(C35:L35)</f>
        <v>27447</v>
      </c>
      <c r="E38" s="16" t="s">
        <v>19</v>
      </c>
      <c r="F38" s="16"/>
      <c r="G38" s="15">
        <f>D38*1.9835</f>
        <v>54441.124499999998</v>
      </c>
      <c r="H38" s="16" t="s">
        <v>24</v>
      </c>
      <c r="I38" s="14" t="s">
        <v>25</v>
      </c>
      <c r="J38" s="14"/>
      <c r="K38" s="17">
        <v>84</v>
      </c>
      <c r="L38" s="14" t="s">
        <v>22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1" t="s">
        <v>2</v>
      </c>
      <c r="F40" s="2"/>
      <c r="G40" s="2" t="s">
        <v>3</v>
      </c>
      <c r="H40" s="2"/>
      <c r="I40" s="2" t="s">
        <v>4</v>
      </c>
      <c r="J40" s="2"/>
      <c r="K40" s="2" t="s">
        <v>5</v>
      </c>
      <c r="L40" s="2"/>
      <c r="M40" s="2"/>
    </row>
    <row r="41" spans="1:13" ht="16.5" thickBot="1">
      <c r="A41" s="3" t="s">
        <v>6</v>
      </c>
      <c r="B41" s="3" t="s">
        <v>7</v>
      </c>
      <c r="C41" s="4" t="s">
        <v>8</v>
      </c>
      <c r="D41" s="4" t="s">
        <v>9</v>
      </c>
      <c r="E41" s="4" t="s">
        <v>10</v>
      </c>
      <c r="F41" s="4" t="s">
        <v>11</v>
      </c>
      <c r="G41" s="4" t="s">
        <v>12</v>
      </c>
      <c r="H41" s="4" t="s">
        <v>13</v>
      </c>
      <c r="I41" s="4" t="s">
        <v>14</v>
      </c>
      <c r="J41" s="4" t="s">
        <v>15</v>
      </c>
      <c r="K41" s="4" t="s">
        <v>16</v>
      </c>
      <c r="L41" s="4" t="s">
        <v>17</v>
      </c>
      <c r="M41" s="2"/>
    </row>
    <row r="42" spans="1:13" ht="16.5" thickTop="1">
      <c r="A42" s="1">
        <v>1971</v>
      </c>
      <c r="B42" s="5">
        <v>1</v>
      </c>
      <c r="C42" s="6"/>
      <c r="D42" s="6"/>
      <c r="E42" s="6"/>
      <c r="F42" s="6"/>
      <c r="G42" s="6">
        <v>480</v>
      </c>
      <c r="H42" s="6">
        <v>210</v>
      </c>
      <c r="I42" s="6">
        <v>147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520</v>
      </c>
      <c r="H43" s="6">
        <v>255</v>
      </c>
      <c r="I43" s="6">
        <v>121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438</v>
      </c>
      <c r="H44" s="6">
        <v>357</v>
      </c>
      <c r="I44" s="6">
        <v>117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371</v>
      </c>
      <c r="H45" s="6">
        <v>419</v>
      </c>
      <c r="I45" s="6">
        <v>87</v>
      </c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210</v>
      </c>
      <c r="H46" s="6">
        <v>424</v>
      </c>
      <c r="I46" s="6">
        <v>68</v>
      </c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125</v>
      </c>
      <c r="H47" s="6">
        <v>388</v>
      </c>
      <c r="I47" s="6">
        <v>57</v>
      </c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>
        <v>19</v>
      </c>
      <c r="G48" s="6">
        <v>121</v>
      </c>
      <c r="H48" s="6">
        <v>357</v>
      </c>
      <c r="I48" s="6">
        <v>53</v>
      </c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>
        <v>29</v>
      </c>
      <c r="G49" s="6">
        <v>154</v>
      </c>
      <c r="H49" s="6">
        <v>350</v>
      </c>
      <c r="I49" s="6">
        <v>53</v>
      </c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>
        <v>39</v>
      </c>
      <c r="G50" s="6">
        <v>190</v>
      </c>
      <c r="H50" s="6">
        <v>336</v>
      </c>
      <c r="I50" s="6">
        <v>50</v>
      </c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>
        <v>47</v>
      </c>
      <c r="G51" s="6">
        <v>217</v>
      </c>
      <c r="H51" s="6">
        <v>325</v>
      </c>
      <c r="I51" s="6">
        <v>38</v>
      </c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>
        <v>32</v>
      </c>
      <c r="G52" s="6">
        <v>214</v>
      </c>
      <c r="H52" s="6">
        <v>360</v>
      </c>
      <c r="I52" s="6">
        <v>32</v>
      </c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>
        <v>18</v>
      </c>
      <c r="G53" s="6">
        <v>209</v>
      </c>
      <c r="H53" s="6">
        <v>397</v>
      </c>
      <c r="I53" s="6">
        <v>32</v>
      </c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>
        <v>15</v>
      </c>
      <c r="G54" s="6">
        <v>233</v>
      </c>
      <c r="H54" s="6">
        <v>396</v>
      </c>
      <c r="I54" s="6">
        <v>33</v>
      </c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>
        <v>15</v>
      </c>
      <c r="G55" s="6">
        <v>307</v>
      </c>
      <c r="H55" s="6">
        <v>381</v>
      </c>
      <c r="I55" s="6">
        <v>31</v>
      </c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>
        <v>31</v>
      </c>
      <c r="G56" s="6">
        <v>380</v>
      </c>
      <c r="H56" s="6">
        <v>379</v>
      </c>
      <c r="I56" s="6">
        <v>32</v>
      </c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>
        <v>42</v>
      </c>
      <c r="G57" s="6">
        <v>459</v>
      </c>
      <c r="H57" s="6">
        <v>388</v>
      </c>
      <c r="I57" s="6">
        <v>31</v>
      </c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>
        <v>42</v>
      </c>
      <c r="G58" s="6">
        <v>554</v>
      </c>
      <c r="H58" s="6">
        <v>389</v>
      </c>
      <c r="I58" s="6">
        <v>20</v>
      </c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>
        <v>42</v>
      </c>
      <c r="G59" s="6">
        <v>578</v>
      </c>
      <c r="H59" s="6">
        <v>378</v>
      </c>
      <c r="I59" s="6">
        <v>20</v>
      </c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>
        <v>59</v>
      </c>
      <c r="G60" s="6">
        <v>600</v>
      </c>
      <c r="H60" s="6">
        <v>343</v>
      </c>
      <c r="I60" s="6">
        <v>20</v>
      </c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>
        <v>69</v>
      </c>
      <c r="G61" s="6">
        <v>562</v>
      </c>
      <c r="H61" s="6">
        <v>313</v>
      </c>
      <c r="I61" s="6">
        <v>20</v>
      </c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>
        <v>82</v>
      </c>
      <c r="G62" s="6">
        <v>520</v>
      </c>
      <c r="H62" s="6">
        <v>272</v>
      </c>
      <c r="I62" s="6">
        <v>20</v>
      </c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>
        <v>89</v>
      </c>
      <c r="G63" s="6">
        <v>509</v>
      </c>
      <c r="H63" s="6">
        <v>267</v>
      </c>
      <c r="I63" s="6">
        <v>20</v>
      </c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>
        <v>88</v>
      </c>
      <c r="G64" s="6">
        <v>392</v>
      </c>
      <c r="H64" s="6">
        <v>266</v>
      </c>
      <c r="I64" s="6">
        <v>8</v>
      </c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>
        <v>96</v>
      </c>
      <c r="G65" s="6">
        <v>267</v>
      </c>
      <c r="H65" s="6">
        <v>267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>
        <v>131</v>
      </c>
      <c r="G66" s="6">
        <v>255</v>
      </c>
      <c r="H66" s="6">
        <v>269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>
        <v>161</v>
      </c>
      <c r="G67" s="6">
        <v>257</v>
      </c>
      <c r="H67" s="6">
        <v>272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>
        <v>202</v>
      </c>
      <c r="G68" s="6">
        <v>278</v>
      </c>
      <c r="H68" s="6">
        <v>268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300</v>
      </c>
      <c r="G69" s="6">
        <v>267</v>
      </c>
      <c r="H69" s="6">
        <v>238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368</v>
      </c>
      <c r="G70" s="6">
        <v>261</v>
      </c>
      <c r="H70" s="6">
        <v>227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420</v>
      </c>
      <c r="G71" s="6">
        <v>250</v>
      </c>
      <c r="H71" s="6">
        <v>188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18</v>
      </c>
      <c r="E72" s="7"/>
      <c r="F72" s="8" t="s">
        <v>18</v>
      </c>
      <c r="G72" s="6">
        <v>220</v>
      </c>
      <c r="H72" s="7">
        <v>174</v>
      </c>
      <c r="I72" s="9" t="s">
        <v>18</v>
      </c>
      <c r="J72" s="10"/>
      <c r="K72" s="9" t="s">
        <v>18</v>
      </c>
      <c r="L72" s="5"/>
      <c r="M72" s="2"/>
    </row>
    <row r="73" spans="1:13" ht="15.75">
      <c r="A73" s="2" t="s">
        <v>19</v>
      </c>
      <c r="B73" s="2"/>
      <c r="C73" s="11">
        <f t="shared" ref="C73:L73" si="2">SUM(C42:C72)</f>
        <v>0</v>
      </c>
      <c r="D73" s="11">
        <f t="shared" si="2"/>
        <v>0</v>
      </c>
      <c r="E73" s="11">
        <f t="shared" si="2"/>
        <v>0</v>
      </c>
      <c r="F73" s="11">
        <f t="shared" si="2"/>
        <v>2436</v>
      </c>
      <c r="G73" s="11">
        <f t="shared" si="2"/>
        <v>10398</v>
      </c>
      <c r="H73" s="11">
        <f t="shared" si="2"/>
        <v>9853</v>
      </c>
      <c r="I73" s="11">
        <f t="shared" si="2"/>
        <v>1110</v>
      </c>
      <c r="J73" s="11">
        <f t="shared" si="2"/>
        <v>0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20</v>
      </c>
      <c r="B74" s="2"/>
      <c r="C74" s="12">
        <f t="shared" ref="C74:L74" si="3">C73*1.9835</f>
        <v>0</v>
      </c>
      <c r="D74" s="12">
        <f t="shared" si="3"/>
        <v>0</v>
      </c>
      <c r="E74" s="12">
        <f t="shared" si="3"/>
        <v>0</v>
      </c>
      <c r="F74" s="12">
        <f t="shared" si="3"/>
        <v>4831.8060000000005</v>
      </c>
      <c r="G74" s="12">
        <f t="shared" si="3"/>
        <v>20624.433000000001</v>
      </c>
      <c r="H74" s="12">
        <f t="shared" si="3"/>
        <v>19543.425500000001</v>
      </c>
      <c r="I74" s="12">
        <f t="shared" si="3"/>
        <v>2201.6849999999999</v>
      </c>
      <c r="J74" s="12">
        <f t="shared" si="3"/>
        <v>0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21</v>
      </c>
      <c r="J75" s="11"/>
      <c r="K75" s="13">
        <f>COUNTA(C42:L72)-4</f>
        <v>109</v>
      </c>
      <c r="L75" s="11" t="s">
        <v>22</v>
      </c>
      <c r="M75" s="2"/>
    </row>
    <row r="76" spans="1:13" ht="16.5" thickBot="1">
      <c r="A76" s="14">
        <v>1971</v>
      </c>
      <c r="B76" s="14" t="s">
        <v>23</v>
      </c>
      <c r="C76" s="14"/>
      <c r="D76" s="15">
        <f>SUM(C73:L73)</f>
        <v>23797</v>
      </c>
      <c r="E76" s="16" t="s">
        <v>19</v>
      </c>
      <c r="F76" s="16"/>
      <c r="G76" s="15">
        <f>D76*1.9835</f>
        <v>47201.349500000004</v>
      </c>
      <c r="H76" s="16" t="s">
        <v>24</v>
      </c>
      <c r="I76" s="14" t="s">
        <v>25</v>
      </c>
      <c r="J76" s="14"/>
      <c r="K76" s="17">
        <v>109</v>
      </c>
      <c r="L76" s="14" t="s">
        <v>22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1" t="s">
        <v>2</v>
      </c>
      <c r="F78" s="2"/>
      <c r="G78" s="2" t="s">
        <v>3</v>
      </c>
      <c r="H78" s="2"/>
      <c r="I78" s="2" t="s">
        <v>4</v>
      </c>
      <c r="J78" s="2"/>
      <c r="K78" s="2" t="s">
        <v>5</v>
      </c>
      <c r="L78" s="2"/>
      <c r="M78" s="2"/>
    </row>
    <row r="79" spans="1:13" ht="16.5" thickBot="1">
      <c r="A79" s="3" t="s">
        <v>6</v>
      </c>
      <c r="B79" s="3" t="s">
        <v>7</v>
      </c>
      <c r="C79" s="4" t="s">
        <v>8</v>
      </c>
      <c r="D79" s="4" t="s">
        <v>9</v>
      </c>
      <c r="E79" s="4" t="s">
        <v>10</v>
      </c>
      <c r="F79" s="4" t="s">
        <v>11</v>
      </c>
      <c r="G79" s="4" t="s">
        <v>12</v>
      </c>
      <c r="H79" s="4" t="s">
        <v>13</v>
      </c>
      <c r="I79" s="4" t="s">
        <v>14</v>
      </c>
      <c r="J79" s="4" t="s">
        <v>15</v>
      </c>
      <c r="K79" s="4" t="s">
        <v>16</v>
      </c>
      <c r="L79" s="4" t="s">
        <v>17</v>
      </c>
      <c r="M79" s="2"/>
    </row>
    <row r="80" spans="1:13" ht="16.5" thickTop="1">
      <c r="A80" s="1">
        <v>1972</v>
      </c>
      <c r="B80" s="5">
        <v>1</v>
      </c>
      <c r="C80" s="6"/>
      <c r="D80" s="6"/>
      <c r="E80" s="6"/>
      <c r="F80" s="6">
        <v>4</v>
      </c>
      <c r="G80" s="6">
        <v>117</v>
      </c>
      <c r="H80" s="6">
        <v>102</v>
      </c>
      <c r="I80" s="6">
        <v>5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>
        <v>4</v>
      </c>
      <c r="G81" s="6">
        <v>112</v>
      </c>
      <c r="H81" s="6">
        <v>107</v>
      </c>
      <c r="I81" s="6">
        <v>5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>
        <v>4</v>
      </c>
      <c r="G82" s="6">
        <v>183</v>
      </c>
      <c r="H82" s="6">
        <v>75</v>
      </c>
      <c r="I82" s="6">
        <v>5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>
        <v>4</v>
      </c>
      <c r="G83" s="6">
        <v>235</v>
      </c>
      <c r="H83" s="6">
        <v>56</v>
      </c>
      <c r="I83" s="6">
        <v>5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>
        <v>4</v>
      </c>
      <c r="G84" s="6">
        <v>273</v>
      </c>
      <c r="H84" s="6">
        <v>57</v>
      </c>
      <c r="I84" s="6">
        <v>2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>
        <v>11</v>
      </c>
      <c r="G85" s="6">
        <v>306</v>
      </c>
      <c r="H85" s="6">
        <v>55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>
        <v>15</v>
      </c>
      <c r="G86" s="6">
        <v>357</v>
      </c>
      <c r="H86" s="6">
        <v>54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>
        <v>15</v>
      </c>
      <c r="G87" s="6">
        <v>380</v>
      </c>
      <c r="H87" s="6">
        <v>60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>
        <v>15</v>
      </c>
      <c r="G88" s="6">
        <v>380</v>
      </c>
      <c r="H88" s="6">
        <v>64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>
        <v>15</v>
      </c>
      <c r="G89" s="6">
        <v>395</v>
      </c>
      <c r="H89" s="6">
        <v>54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>
        <v>15</v>
      </c>
      <c r="G90" s="6">
        <v>418</v>
      </c>
      <c r="H90" s="6">
        <v>65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>
        <v>15</v>
      </c>
      <c r="G91" s="6">
        <v>421</v>
      </c>
      <c r="H91" s="6">
        <v>76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>
        <v>56</v>
      </c>
      <c r="G92" s="6">
        <v>410</v>
      </c>
      <c r="H92" s="6">
        <v>78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>
        <v>69</v>
      </c>
      <c r="G93" s="6">
        <v>398</v>
      </c>
      <c r="H93" s="6">
        <v>133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>
        <v>69</v>
      </c>
      <c r="G94" s="6">
        <v>396</v>
      </c>
      <c r="H94" s="6">
        <v>237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>
        <v>69</v>
      </c>
      <c r="G95" s="6">
        <v>396</v>
      </c>
      <c r="H95" s="6">
        <v>330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>
        <v>69</v>
      </c>
      <c r="G96" s="6">
        <v>396</v>
      </c>
      <c r="H96" s="6">
        <v>402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>
        <v>69</v>
      </c>
      <c r="G97" s="6">
        <v>389</v>
      </c>
      <c r="H97" s="6">
        <v>523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>
        <v>24</v>
      </c>
      <c r="F98" s="6">
        <v>67</v>
      </c>
      <c r="G98" s="6">
        <v>384</v>
      </c>
      <c r="H98" s="6">
        <v>574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>
        <v>34</v>
      </c>
      <c r="F99" s="6">
        <v>65</v>
      </c>
      <c r="G99" s="6">
        <v>386</v>
      </c>
      <c r="H99" s="6">
        <v>570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>
        <v>30</v>
      </c>
      <c r="F100" s="6">
        <v>67</v>
      </c>
      <c r="G100" s="6">
        <v>384</v>
      </c>
      <c r="H100" s="6">
        <v>520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>
        <v>28</v>
      </c>
      <c r="F101" s="6">
        <v>68</v>
      </c>
      <c r="G101" s="6">
        <v>394</v>
      </c>
      <c r="H101" s="6">
        <v>448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>
        <v>22</v>
      </c>
      <c r="F102" s="6">
        <v>61</v>
      </c>
      <c r="G102" s="6">
        <v>397</v>
      </c>
      <c r="H102" s="6">
        <v>388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>
        <v>22</v>
      </c>
      <c r="F103" s="6">
        <v>59</v>
      </c>
      <c r="G103" s="6">
        <v>266</v>
      </c>
      <c r="H103" s="6">
        <v>255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>
        <v>18</v>
      </c>
      <c r="F104" s="6">
        <v>59</v>
      </c>
      <c r="G104" s="6">
        <v>181</v>
      </c>
      <c r="H104" s="6">
        <v>95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>
        <v>11</v>
      </c>
      <c r="F105" s="6">
        <v>59</v>
      </c>
      <c r="G105" s="6">
        <v>175</v>
      </c>
      <c r="H105" s="6">
        <v>60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>
        <v>8</v>
      </c>
      <c r="F106" s="6">
        <v>59</v>
      </c>
      <c r="G106" s="6">
        <v>169</v>
      </c>
      <c r="H106" s="6">
        <v>59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>
        <v>8</v>
      </c>
      <c r="F107" s="6">
        <v>71</v>
      </c>
      <c r="G107" s="6">
        <v>144</v>
      </c>
      <c r="H107" s="6">
        <v>59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>
        <v>8</v>
      </c>
      <c r="F108" s="6">
        <v>79</v>
      </c>
      <c r="G108" s="6">
        <v>93</v>
      </c>
      <c r="H108" s="6">
        <v>34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>
        <v>6</v>
      </c>
      <c r="F109" s="6">
        <v>106</v>
      </c>
      <c r="G109" s="6">
        <v>76</v>
      </c>
      <c r="H109" s="6">
        <v>29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18</v>
      </c>
      <c r="E110" s="7">
        <v>4</v>
      </c>
      <c r="F110" s="8" t="s">
        <v>18</v>
      </c>
      <c r="G110" s="6">
        <v>84</v>
      </c>
      <c r="H110" s="7">
        <v>13</v>
      </c>
      <c r="I110" s="9" t="s">
        <v>18</v>
      </c>
      <c r="J110" s="10"/>
      <c r="K110" s="9" t="s">
        <v>18</v>
      </c>
      <c r="L110" s="5"/>
      <c r="M110" s="2"/>
    </row>
    <row r="111" spans="1:13" ht="15.75">
      <c r="A111" s="2" t="s">
        <v>19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223</v>
      </c>
      <c r="F111" s="11">
        <f t="shared" si="4"/>
        <v>1342</v>
      </c>
      <c r="G111" s="11">
        <f t="shared" si="4"/>
        <v>9095</v>
      </c>
      <c r="H111" s="11">
        <f t="shared" si="4"/>
        <v>5632</v>
      </c>
      <c r="I111" s="11">
        <f t="shared" si="4"/>
        <v>22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20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442.32049999999998</v>
      </c>
      <c r="F112" s="12">
        <f t="shared" si="5"/>
        <v>2661.857</v>
      </c>
      <c r="G112" s="12">
        <f t="shared" si="5"/>
        <v>18039.932499999999</v>
      </c>
      <c r="H112" s="12">
        <f t="shared" si="5"/>
        <v>11171.072</v>
      </c>
      <c r="I112" s="12">
        <f t="shared" si="5"/>
        <v>43.637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21</v>
      </c>
      <c r="J113" s="11"/>
      <c r="K113" s="13">
        <f>COUNTA(C80:L110)-4</f>
        <v>110</v>
      </c>
      <c r="L113" s="11" t="s">
        <v>22</v>
      </c>
      <c r="M113" s="2"/>
    </row>
    <row r="114" spans="1:13" ht="16.5" thickBot="1">
      <c r="A114" s="14">
        <v>1972</v>
      </c>
      <c r="B114" s="14" t="s">
        <v>23</v>
      </c>
      <c r="C114" s="14"/>
      <c r="D114" s="15">
        <f>SUM(C111:L111)</f>
        <v>16314</v>
      </c>
      <c r="E114" s="16" t="s">
        <v>19</v>
      </c>
      <c r="F114" s="16"/>
      <c r="G114" s="15">
        <f>D114*1.9835-1</f>
        <v>32357.819</v>
      </c>
      <c r="H114" s="16" t="s">
        <v>24</v>
      </c>
      <c r="I114" s="14" t="s">
        <v>25</v>
      </c>
      <c r="J114" s="14"/>
      <c r="K114" s="17">
        <v>110</v>
      </c>
      <c r="L114" s="14" t="s">
        <v>22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 ht="15.75">
      <c r="A116" s="2" t="s">
        <v>1</v>
      </c>
      <c r="B116" s="2"/>
      <c r="C116" s="2"/>
      <c r="D116" s="2"/>
      <c r="E116" s="1" t="s">
        <v>2</v>
      </c>
      <c r="F116" s="2"/>
      <c r="G116" s="2" t="s">
        <v>3</v>
      </c>
      <c r="H116" s="2"/>
      <c r="I116" s="2" t="s">
        <v>4</v>
      </c>
      <c r="J116" s="2"/>
      <c r="K116" s="2" t="s">
        <v>5</v>
      </c>
      <c r="L116" s="2"/>
      <c r="M116" s="2"/>
    </row>
    <row r="117" spans="1:13" ht="16.5" thickBot="1">
      <c r="A117" s="3" t="s">
        <v>6</v>
      </c>
      <c r="B117" s="3" t="s">
        <v>7</v>
      </c>
      <c r="C117" s="4" t="s">
        <v>8</v>
      </c>
      <c r="D117" s="4" t="s">
        <v>9</v>
      </c>
      <c r="E117" s="4" t="s">
        <v>10</v>
      </c>
      <c r="F117" s="4" t="s">
        <v>11</v>
      </c>
      <c r="G117" s="4" t="s">
        <v>12</v>
      </c>
      <c r="H117" s="4" t="s">
        <v>13</v>
      </c>
      <c r="I117" s="4" t="s">
        <v>14</v>
      </c>
      <c r="J117" s="4" t="s">
        <v>15</v>
      </c>
      <c r="K117" s="4" t="s">
        <v>16</v>
      </c>
      <c r="L117" s="4" t="s">
        <v>17</v>
      </c>
      <c r="M117" s="2"/>
    </row>
    <row r="118" spans="1:13" ht="16.5" thickTop="1">
      <c r="A118" s="1">
        <v>1973</v>
      </c>
      <c r="B118" s="5">
        <v>1</v>
      </c>
      <c r="C118" s="6"/>
      <c r="D118" s="6"/>
      <c r="E118" s="6"/>
      <c r="F118" s="6"/>
      <c r="G118" s="6">
        <v>321</v>
      </c>
      <c r="H118" s="6">
        <v>44</v>
      </c>
      <c r="I118" s="6">
        <v>180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/>
      <c r="G119" s="6">
        <v>373</v>
      </c>
      <c r="H119" s="6">
        <v>56</v>
      </c>
      <c r="I119" s="6">
        <v>159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/>
      <c r="G120" s="6">
        <v>352</v>
      </c>
      <c r="H120" s="6">
        <v>91</v>
      </c>
      <c r="I120" s="6">
        <v>72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>
        <v>309</v>
      </c>
      <c r="H121" s="6">
        <v>135</v>
      </c>
      <c r="I121" s="6">
        <v>13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/>
      <c r="G122" s="6">
        <v>328</v>
      </c>
      <c r="H122" s="6">
        <v>141</v>
      </c>
      <c r="I122" s="6"/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/>
      <c r="G123" s="6">
        <v>336</v>
      </c>
      <c r="H123" s="6">
        <v>196</v>
      </c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/>
      <c r="F124" s="6"/>
      <c r="G124" s="6">
        <v>349</v>
      </c>
      <c r="H124" s="6">
        <v>299</v>
      </c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/>
      <c r="F125" s="6"/>
      <c r="G125" s="6">
        <v>356</v>
      </c>
      <c r="H125" s="6">
        <v>431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/>
      <c r="F126" s="6"/>
      <c r="G126" s="6">
        <v>413</v>
      </c>
      <c r="H126" s="6">
        <v>439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/>
      <c r="F127" s="6"/>
      <c r="G127" s="6">
        <v>471</v>
      </c>
      <c r="H127" s="6">
        <v>418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/>
      <c r="G128" s="6">
        <v>528</v>
      </c>
      <c r="H128" s="6">
        <v>400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/>
      <c r="G129" s="6">
        <v>556</v>
      </c>
      <c r="H129" s="6">
        <v>396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>
        <v>34</v>
      </c>
      <c r="G130" s="6">
        <v>549</v>
      </c>
      <c r="H130" s="6">
        <v>344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>
        <v>69</v>
      </c>
      <c r="G131" s="6">
        <v>224</v>
      </c>
      <c r="H131" s="6">
        <v>291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>
        <v>51</v>
      </c>
      <c r="G132" s="6">
        <v>91</v>
      </c>
      <c r="H132" s="6">
        <v>161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>
        <v>37</v>
      </c>
      <c r="G133" s="6">
        <v>89</v>
      </c>
      <c r="H133" s="6">
        <v>71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>
        <v>37</v>
      </c>
      <c r="G134" s="6">
        <v>89</v>
      </c>
      <c r="H134" s="6">
        <v>61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/>
      <c r="F135" s="6">
        <v>62</v>
      </c>
      <c r="G135" s="6">
        <v>89</v>
      </c>
      <c r="H135" s="6">
        <v>61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/>
      <c r="F136" s="6">
        <v>77</v>
      </c>
      <c r="G136" s="6">
        <v>88</v>
      </c>
      <c r="H136" s="6">
        <v>61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>
        <v>77</v>
      </c>
      <c r="G137" s="6">
        <v>80</v>
      </c>
      <c r="H137" s="6">
        <v>80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/>
      <c r="F138" s="6">
        <v>82</v>
      </c>
      <c r="G138" s="6">
        <v>47</v>
      </c>
      <c r="H138" s="6">
        <v>96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>
        <v>88</v>
      </c>
      <c r="F139" s="6">
        <v>96</v>
      </c>
      <c r="G139" s="6">
        <v>49</v>
      </c>
      <c r="H139" s="6">
        <v>120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>
        <v>80</v>
      </c>
      <c r="F140" s="6">
        <v>122</v>
      </c>
      <c r="G140" s="6">
        <v>49</v>
      </c>
      <c r="H140" s="6">
        <v>130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>
        <v>16</v>
      </c>
      <c r="F141" s="6">
        <v>120</v>
      </c>
      <c r="G141" s="6">
        <v>49</v>
      </c>
      <c r="H141" s="6">
        <v>138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/>
      <c r="F142" s="6">
        <v>130</v>
      </c>
      <c r="G142" s="6">
        <v>49</v>
      </c>
      <c r="H142" s="6">
        <v>149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/>
      <c r="F143" s="6">
        <v>143</v>
      </c>
      <c r="G143" s="6">
        <v>47</v>
      </c>
      <c r="H143" s="6">
        <v>151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/>
      <c r="F144" s="6">
        <v>164</v>
      </c>
      <c r="G144" s="6">
        <v>41</v>
      </c>
      <c r="H144" s="6">
        <v>157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/>
      <c r="F145" s="6">
        <v>220</v>
      </c>
      <c r="G145" s="6">
        <v>38</v>
      </c>
      <c r="H145" s="6">
        <v>196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/>
      <c r="F146" s="6">
        <v>280</v>
      </c>
      <c r="G146" s="6">
        <v>38</v>
      </c>
      <c r="H146" s="6">
        <v>228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/>
      <c r="F147" s="6">
        <v>315</v>
      </c>
      <c r="G147" s="6">
        <v>38</v>
      </c>
      <c r="H147" s="6">
        <v>249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18</v>
      </c>
      <c r="E148" s="7"/>
      <c r="F148" s="8" t="s">
        <v>18</v>
      </c>
      <c r="G148" s="6">
        <v>39</v>
      </c>
      <c r="H148" s="7">
        <v>240</v>
      </c>
      <c r="I148" s="9" t="s">
        <v>18</v>
      </c>
      <c r="J148" s="10"/>
      <c r="K148" s="9" t="s">
        <v>18</v>
      </c>
      <c r="L148" s="5"/>
      <c r="M148" s="2"/>
    </row>
    <row r="149" spans="1:13" ht="15.75">
      <c r="A149" s="2" t="s">
        <v>19</v>
      </c>
      <c r="B149" s="2"/>
      <c r="C149" s="11">
        <f t="shared" ref="C149:L149" si="6">SUM(C118:C148)</f>
        <v>0</v>
      </c>
      <c r="D149" s="11">
        <f t="shared" si="6"/>
        <v>0</v>
      </c>
      <c r="E149" s="11">
        <f t="shared" si="6"/>
        <v>184</v>
      </c>
      <c r="F149" s="11">
        <f t="shared" si="6"/>
        <v>2116</v>
      </c>
      <c r="G149" s="11">
        <f t="shared" si="6"/>
        <v>6475</v>
      </c>
      <c r="H149" s="11">
        <f t="shared" si="6"/>
        <v>6030</v>
      </c>
      <c r="I149" s="11">
        <f t="shared" si="6"/>
        <v>424</v>
      </c>
      <c r="J149" s="11">
        <f t="shared" si="6"/>
        <v>0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20</v>
      </c>
      <c r="B150" s="2"/>
      <c r="C150" s="12">
        <f t="shared" ref="C150:L150" si="7">C149*1.9835</f>
        <v>0</v>
      </c>
      <c r="D150" s="12">
        <f t="shared" si="7"/>
        <v>0</v>
      </c>
      <c r="E150" s="12">
        <f t="shared" si="7"/>
        <v>364.964</v>
      </c>
      <c r="F150" s="12">
        <f t="shared" si="7"/>
        <v>4197.0860000000002</v>
      </c>
      <c r="G150" s="12">
        <f t="shared" si="7"/>
        <v>12843.1625</v>
      </c>
      <c r="H150" s="12">
        <f t="shared" si="7"/>
        <v>11960.505000000001</v>
      </c>
      <c r="I150" s="12">
        <f t="shared" si="7"/>
        <v>841.00400000000002</v>
      </c>
      <c r="J150" s="12">
        <f t="shared" si="7"/>
        <v>0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21</v>
      </c>
      <c r="J151" s="11"/>
      <c r="K151" s="13">
        <f>COUNTA(C118:L148)-4</f>
        <v>87</v>
      </c>
      <c r="L151" s="11" t="s">
        <v>22</v>
      </c>
      <c r="M151" s="2"/>
    </row>
    <row r="152" spans="1:13" ht="16.5" thickBot="1">
      <c r="A152" s="14">
        <v>1973</v>
      </c>
      <c r="B152" s="14" t="s">
        <v>23</v>
      </c>
      <c r="C152" s="14"/>
      <c r="D152" s="15">
        <f>SUM(C149:L149)</f>
        <v>15229</v>
      </c>
      <c r="E152" s="16" t="s">
        <v>19</v>
      </c>
      <c r="F152" s="16"/>
      <c r="G152" s="15">
        <f>D152*1.9835-1</f>
        <v>30205.7215</v>
      </c>
      <c r="H152" s="16" t="s">
        <v>24</v>
      </c>
      <c r="I152" s="14" t="s">
        <v>25</v>
      </c>
      <c r="J152" s="14"/>
      <c r="K152" s="17">
        <v>106</v>
      </c>
      <c r="L152" s="14" t="s">
        <v>22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 ht="15.75">
      <c r="A154" s="2" t="s">
        <v>1</v>
      </c>
      <c r="B154" s="2"/>
      <c r="C154" s="2"/>
      <c r="D154" s="2"/>
      <c r="E154" s="1" t="s">
        <v>2</v>
      </c>
      <c r="F154" s="2"/>
      <c r="G154" s="2" t="s">
        <v>3</v>
      </c>
      <c r="H154" s="2"/>
      <c r="I154" s="2" t="s">
        <v>4</v>
      </c>
      <c r="J154" s="2"/>
      <c r="K154" s="2" t="s">
        <v>5</v>
      </c>
      <c r="L154" s="2"/>
      <c r="M154" s="2"/>
    </row>
    <row r="155" spans="1:13" ht="16.5" thickBot="1">
      <c r="A155" s="3" t="s">
        <v>6</v>
      </c>
      <c r="B155" s="3" t="s">
        <v>7</v>
      </c>
      <c r="C155" s="4" t="s">
        <v>8</v>
      </c>
      <c r="D155" s="4" t="s">
        <v>9</v>
      </c>
      <c r="E155" s="4" t="s">
        <v>10</v>
      </c>
      <c r="F155" s="4" t="s">
        <v>11</v>
      </c>
      <c r="G155" s="4" t="s">
        <v>12</v>
      </c>
      <c r="H155" s="4" t="s">
        <v>13</v>
      </c>
      <c r="I155" s="4" t="s">
        <v>14</v>
      </c>
      <c r="J155" s="4" t="s">
        <v>15</v>
      </c>
      <c r="K155" s="4" t="s">
        <v>16</v>
      </c>
      <c r="L155" s="4" t="s">
        <v>17</v>
      </c>
      <c r="M155" s="2"/>
    </row>
    <row r="156" spans="1:13" ht="16.5" thickTop="1">
      <c r="A156" s="1">
        <v>1974</v>
      </c>
      <c r="B156" s="5">
        <v>1</v>
      </c>
      <c r="C156" s="6"/>
      <c r="D156" s="6"/>
      <c r="E156" s="6"/>
      <c r="F156" s="6"/>
      <c r="G156" s="6">
        <v>504</v>
      </c>
      <c r="H156" s="6">
        <v>504</v>
      </c>
      <c r="I156" s="6">
        <v>89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>
        <v>529</v>
      </c>
      <c r="H157" s="6">
        <v>442</v>
      </c>
      <c r="I157" s="6">
        <v>89</v>
      </c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>
        <v>23</v>
      </c>
      <c r="G158" s="6">
        <v>565</v>
      </c>
      <c r="H158" s="6">
        <v>373</v>
      </c>
      <c r="I158" s="6">
        <v>77</v>
      </c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>
        <v>48</v>
      </c>
      <c r="G159" s="6">
        <v>575</v>
      </c>
      <c r="H159" s="6">
        <v>355</v>
      </c>
      <c r="I159" s="6">
        <v>62</v>
      </c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>
        <v>58</v>
      </c>
      <c r="G160" s="6">
        <v>564</v>
      </c>
      <c r="H160" s="6">
        <v>334</v>
      </c>
      <c r="I160" s="6">
        <v>45</v>
      </c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>
        <v>32</v>
      </c>
      <c r="G161" s="6">
        <v>589</v>
      </c>
      <c r="H161" s="6">
        <v>303</v>
      </c>
      <c r="I161" s="6">
        <v>24</v>
      </c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20</v>
      </c>
      <c r="G162" s="6">
        <v>596</v>
      </c>
      <c r="H162" s="6">
        <v>246</v>
      </c>
      <c r="I162" s="6">
        <v>17</v>
      </c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>
        <v>20</v>
      </c>
      <c r="G163" s="6">
        <v>593</v>
      </c>
      <c r="H163" s="6">
        <v>230</v>
      </c>
      <c r="I163" s="6">
        <v>17</v>
      </c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19</v>
      </c>
      <c r="G164" s="6">
        <v>594</v>
      </c>
      <c r="H164" s="6">
        <v>124</v>
      </c>
      <c r="I164" s="6">
        <v>17</v>
      </c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50</v>
      </c>
      <c r="G165" s="6">
        <v>585</v>
      </c>
      <c r="H165" s="6">
        <v>79</v>
      </c>
      <c r="I165" s="6">
        <v>6</v>
      </c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62</v>
      </c>
      <c r="G166" s="6">
        <v>579</v>
      </c>
      <c r="H166" s="6">
        <v>80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63</v>
      </c>
      <c r="G167" s="6">
        <v>580</v>
      </c>
      <c r="H167" s="6">
        <v>70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60</v>
      </c>
      <c r="G168" s="6">
        <v>573</v>
      </c>
      <c r="H168" s="6">
        <v>66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55</v>
      </c>
      <c r="G169" s="6">
        <v>567</v>
      </c>
      <c r="H169" s="6">
        <v>67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53</v>
      </c>
      <c r="G170" s="6">
        <v>560</v>
      </c>
      <c r="H170" s="6">
        <v>55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>
        <v>53</v>
      </c>
      <c r="G171" s="6">
        <v>580</v>
      </c>
      <c r="H171" s="6">
        <v>40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58</v>
      </c>
      <c r="G172" s="6">
        <v>600</v>
      </c>
      <c r="H172" s="6">
        <v>37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>
        <v>61</v>
      </c>
      <c r="G173" s="6">
        <v>620</v>
      </c>
      <c r="H173" s="6">
        <v>36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>
        <v>60</v>
      </c>
      <c r="G174" s="6">
        <v>610</v>
      </c>
      <c r="H174" s="6">
        <v>36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>
        <v>60</v>
      </c>
      <c r="G175" s="6">
        <v>602</v>
      </c>
      <c r="H175" s="6">
        <v>35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>
        <v>56</v>
      </c>
      <c r="F176" s="6">
        <v>80</v>
      </c>
      <c r="G176" s="6">
        <v>601</v>
      </c>
      <c r="H176" s="6">
        <v>39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>
        <v>60</v>
      </c>
      <c r="F177" s="6">
        <v>112</v>
      </c>
      <c r="G177" s="6">
        <v>598</v>
      </c>
      <c r="H177" s="6">
        <v>41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>
        <v>25</v>
      </c>
      <c r="F178" s="6">
        <v>121</v>
      </c>
      <c r="G178" s="6">
        <v>595</v>
      </c>
      <c r="H178" s="6">
        <v>49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>
        <v>17</v>
      </c>
      <c r="F179" s="6">
        <v>189</v>
      </c>
      <c r="G179" s="6">
        <v>594</v>
      </c>
      <c r="H179" s="6">
        <v>70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>
        <v>5</v>
      </c>
      <c r="F180" s="6">
        <v>245</v>
      </c>
      <c r="G180" s="6">
        <v>589</v>
      </c>
      <c r="H180" s="6">
        <v>81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>
        <v>5</v>
      </c>
      <c r="F181" s="6">
        <v>305</v>
      </c>
      <c r="G181" s="6">
        <v>553</v>
      </c>
      <c r="H181" s="6">
        <v>81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>
        <v>5</v>
      </c>
      <c r="F182" s="6">
        <v>357</v>
      </c>
      <c r="G182" s="6">
        <v>450</v>
      </c>
      <c r="H182" s="6">
        <v>95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>
        <v>5</v>
      </c>
      <c r="F183" s="6">
        <v>396</v>
      </c>
      <c r="G183" s="6">
        <v>415</v>
      </c>
      <c r="H183" s="6">
        <v>113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>
        <v>2</v>
      </c>
      <c r="F184" s="6">
        <v>464</v>
      </c>
      <c r="G184" s="6">
        <v>418</v>
      </c>
      <c r="H184" s="6">
        <v>104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473</v>
      </c>
      <c r="G185" s="6">
        <v>463</v>
      </c>
      <c r="H185" s="6">
        <v>96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18</v>
      </c>
      <c r="E186" s="7"/>
      <c r="F186" s="8" t="s">
        <v>18</v>
      </c>
      <c r="G186" s="6">
        <v>517</v>
      </c>
      <c r="H186" s="7">
        <v>91</v>
      </c>
      <c r="I186" s="9" t="s">
        <v>18</v>
      </c>
      <c r="J186" s="10"/>
      <c r="K186" s="9" t="s">
        <v>18</v>
      </c>
      <c r="L186" s="5"/>
      <c r="M186" s="2"/>
    </row>
    <row r="187" spans="1:13" ht="15.75">
      <c r="A187" s="2" t="s">
        <v>19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180</v>
      </c>
      <c r="F187" s="11">
        <f t="shared" si="8"/>
        <v>3597</v>
      </c>
      <c r="G187" s="11">
        <f t="shared" si="8"/>
        <v>17358</v>
      </c>
      <c r="H187" s="11">
        <f t="shared" si="8"/>
        <v>4372</v>
      </c>
      <c r="I187" s="11">
        <f t="shared" si="8"/>
        <v>443</v>
      </c>
      <c r="J187" s="11">
        <f t="shared" si="8"/>
        <v>0</v>
      </c>
      <c r="K187" s="11">
        <f t="shared" si="8"/>
        <v>0</v>
      </c>
      <c r="L187" s="11">
        <f t="shared" si="8"/>
        <v>0</v>
      </c>
      <c r="M187" s="2"/>
    </row>
    <row r="188" spans="1:13" ht="15.75">
      <c r="A188" s="2" t="s">
        <v>20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357.03000000000003</v>
      </c>
      <c r="F188" s="12">
        <f t="shared" si="9"/>
        <v>7134.6495000000004</v>
      </c>
      <c r="G188" s="12">
        <f t="shared" si="9"/>
        <v>34429.593000000001</v>
      </c>
      <c r="H188" s="12">
        <f t="shared" si="9"/>
        <v>8671.862000000001</v>
      </c>
      <c r="I188" s="12">
        <f t="shared" si="9"/>
        <v>878.69050000000004</v>
      </c>
      <c r="J188" s="12">
        <f t="shared" si="9"/>
        <v>0</v>
      </c>
      <c r="K188" s="12">
        <f t="shared" si="9"/>
        <v>0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21</v>
      </c>
      <c r="J189" s="11"/>
      <c r="K189" s="13">
        <f>COUNTA(C156:L186)-4</f>
        <v>109</v>
      </c>
      <c r="L189" s="11" t="s">
        <v>22</v>
      </c>
      <c r="M189" s="2"/>
    </row>
    <row r="190" spans="1:13" ht="16.5" thickBot="1">
      <c r="A190" s="14">
        <v>1974</v>
      </c>
      <c r="B190" s="14" t="s">
        <v>23</v>
      </c>
      <c r="C190" s="14"/>
      <c r="D190" s="15">
        <f>SUM(C187:L187)</f>
        <v>25950</v>
      </c>
      <c r="E190" s="16" t="s">
        <v>19</v>
      </c>
      <c r="F190" s="16"/>
      <c r="G190" s="15">
        <f>D190*1.9835</f>
        <v>51471.825000000004</v>
      </c>
      <c r="H190" s="16" t="s">
        <v>24</v>
      </c>
      <c r="I190" s="14" t="s">
        <v>25</v>
      </c>
      <c r="J190" s="14"/>
      <c r="K190" s="17">
        <v>113</v>
      </c>
      <c r="L190" s="14" t="s">
        <v>22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 ht="15.75">
      <c r="A192" s="2" t="s">
        <v>1</v>
      </c>
      <c r="B192" s="2"/>
      <c r="C192" s="2"/>
      <c r="D192" s="2"/>
      <c r="E192" s="1" t="s">
        <v>2</v>
      </c>
      <c r="F192" s="2"/>
      <c r="G192" s="2" t="s">
        <v>3</v>
      </c>
      <c r="H192" s="2"/>
      <c r="I192" s="2" t="s">
        <v>4</v>
      </c>
      <c r="J192" s="2"/>
      <c r="K192" s="2" t="s">
        <v>5</v>
      </c>
      <c r="L192" s="2"/>
      <c r="M192" s="2"/>
    </row>
    <row r="193" spans="1:13" ht="16.5" thickBot="1">
      <c r="A193" s="3" t="s">
        <v>6</v>
      </c>
      <c r="B193" s="3" t="s">
        <v>7</v>
      </c>
      <c r="C193" s="4" t="s">
        <v>8</v>
      </c>
      <c r="D193" s="4" t="s">
        <v>9</v>
      </c>
      <c r="E193" s="4" t="s">
        <v>10</v>
      </c>
      <c r="F193" s="4" t="s">
        <v>11</v>
      </c>
      <c r="G193" s="4" t="s">
        <v>12</v>
      </c>
      <c r="H193" s="4" t="s">
        <v>13</v>
      </c>
      <c r="I193" s="4" t="s">
        <v>14</v>
      </c>
      <c r="J193" s="4" t="s">
        <v>15</v>
      </c>
      <c r="K193" s="4" t="s">
        <v>16</v>
      </c>
      <c r="L193" s="4" t="s">
        <v>17</v>
      </c>
      <c r="M193" s="2"/>
    </row>
    <row r="194" spans="1:13" ht="16.5" thickTop="1">
      <c r="A194" s="1">
        <v>1975</v>
      </c>
      <c r="B194" s="5">
        <v>1</v>
      </c>
      <c r="C194" s="6"/>
      <c r="D194" s="6"/>
      <c r="E194" s="6">
        <v>47</v>
      </c>
      <c r="F194" s="6">
        <v>37</v>
      </c>
      <c r="G194" s="6">
        <v>83</v>
      </c>
      <c r="H194" s="6">
        <v>572</v>
      </c>
      <c r="I194" s="6">
        <v>114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>
        <v>26</v>
      </c>
      <c r="F195" s="6">
        <v>37</v>
      </c>
      <c r="G195" s="6">
        <v>95</v>
      </c>
      <c r="H195" s="6">
        <v>530</v>
      </c>
      <c r="I195" s="6">
        <v>105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>
        <v>13</v>
      </c>
      <c r="F196" s="6">
        <v>37</v>
      </c>
      <c r="G196" s="6">
        <v>119</v>
      </c>
      <c r="H196" s="6">
        <v>505</v>
      </c>
      <c r="I196" s="6">
        <v>69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>
        <v>13</v>
      </c>
      <c r="F197" s="6">
        <v>35</v>
      </c>
      <c r="G197" s="6">
        <v>175</v>
      </c>
      <c r="H197" s="6">
        <v>488</v>
      </c>
      <c r="I197" s="6">
        <v>52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>
        <v>13</v>
      </c>
      <c r="F198" s="6">
        <v>37</v>
      </c>
      <c r="G198" s="6">
        <v>250</v>
      </c>
      <c r="H198" s="6">
        <v>481</v>
      </c>
      <c r="I198" s="6">
        <v>24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>
        <v>31</v>
      </c>
      <c r="F199" s="6">
        <v>38</v>
      </c>
      <c r="G199" s="6">
        <v>272</v>
      </c>
      <c r="H199" s="6">
        <v>481</v>
      </c>
      <c r="I199" s="6"/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>
        <v>38</v>
      </c>
      <c r="F200" s="6">
        <v>38</v>
      </c>
      <c r="G200" s="6">
        <v>368</v>
      </c>
      <c r="H200" s="6">
        <v>479</v>
      </c>
      <c r="I200" s="6"/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>
        <v>38</v>
      </c>
      <c r="F201" s="6">
        <v>38</v>
      </c>
      <c r="G201" s="6">
        <v>515</v>
      </c>
      <c r="H201" s="6">
        <v>477</v>
      </c>
      <c r="I201" s="6"/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>
        <v>38</v>
      </c>
      <c r="F202" s="6">
        <v>36</v>
      </c>
      <c r="G202" s="6">
        <v>648</v>
      </c>
      <c r="H202" s="6">
        <v>470</v>
      </c>
      <c r="I202" s="6"/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>
        <v>38</v>
      </c>
      <c r="F203" s="6">
        <v>38</v>
      </c>
      <c r="G203" s="6">
        <v>665</v>
      </c>
      <c r="H203" s="6">
        <v>468</v>
      </c>
      <c r="I203" s="6">
        <v>9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>
        <v>38</v>
      </c>
      <c r="F204" s="6">
        <v>38</v>
      </c>
      <c r="G204" s="6">
        <v>637</v>
      </c>
      <c r="H204" s="6">
        <v>477</v>
      </c>
      <c r="I204" s="6">
        <v>17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>
        <v>38</v>
      </c>
      <c r="F205" s="6">
        <v>37</v>
      </c>
      <c r="G205" s="6">
        <v>613</v>
      </c>
      <c r="H205" s="6">
        <v>496</v>
      </c>
      <c r="I205" s="6">
        <v>16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>
        <v>38</v>
      </c>
      <c r="F206" s="6">
        <v>39</v>
      </c>
      <c r="G206" s="6">
        <v>602</v>
      </c>
      <c r="H206" s="6">
        <v>509</v>
      </c>
      <c r="I206" s="6">
        <v>16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>
        <v>33</v>
      </c>
      <c r="F207" s="6">
        <v>34</v>
      </c>
      <c r="G207" s="6">
        <v>566</v>
      </c>
      <c r="H207" s="6">
        <v>151</v>
      </c>
      <c r="I207" s="6">
        <v>15</v>
      </c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>
        <v>27</v>
      </c>
      <c r="F208" s="6">
        <v>36</v>
      </c>
      <c r="G208" s="6">
        <v>528</v>
      </c>
      <c r="H208" s="6">
        <v>71</v>
      </c>
      <c r="I208" s="6">
        <v>9</v>
      </c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>
        <v>25</v>
      </c>
      <c r="F209" s="6">
        <v>37</v>
      </c>
      <c r="G209" s="6">
        <v>513</v>
      </c>
      <c r="H209" s="6">
        <v>60</v>
      </c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>
        <v>28</v>
      </c>
      <c r="F210" s="6">
        <v>37</v>
      </c>
      <c r="G210" s="6">
        <v>526</v>
      </c>
      <c r="H210" s="6">
        <v>60</v>
      </c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>
        <v>28</v>
      </c>
      <c r="F211" s="6">
        <v>37</v>
      </c>
      <c r="G211" s="6">
        <v>535</v>
      </c>
      <c r="H211" s="6">
        <v>60</v>
      </c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>
        <v>29</v>
      </c>
      <c r="F212" s="6">
        <v>37</v>
      </c>
      <c r="G212" s="6">
        <v>540</v>
      </c>
      <c r="H212" s="6">
        <v>59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>
        <v>29</v>
      </c>
      <c r="F213" s="6">
        <v>38</v>
      </c>
      <c r="G213" s="6">
        <v>536</v>
      </c>
      <c r="H213" s="6">
        <v>59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>
        <v>33</v>
      </c>
      <c r="F214" s="6">
        <v>37</v>
      </c>
      <c r="G214" s="6">
        <v>569</v>
      </c>
      <c r="H214" s="6">
        <v>60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>
        <v>36</v>
      </c>
      <c r="F215" s="6">
        <v>37</v>
      </c>
      <c r="G215" s="6">
        <v>585</v>
      </c>
      <c r="H215" s="6">
        <v>71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>
        <v>35</v>
      </c>
      <c r="F216" s="6">
        <v>38</v>
      </c>
      <c r="G216" s="6">
        <v>577</v>
      </c>
      <c r="H216" s="6">
        <v>113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>
        <v>32</v>
      </c>
      <c r="F217" s="6">
        <v>39</v>
      </c>
      <c r="G217" s="6">
        <v>545</v>
      </c>
      <c r="H217" s="6">
        <v>131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>
        <v>32</v>
      </c>
      <c r="F218" s="6">
        <v>39</v>
      </c>
      <c r="G218" s="6">
        <v>534</v>
      </c>
      <c r="H218" s="6">
        <v>182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>
        <v>36</v>
      </c>
      <c r="F219" s="6">
        <v>38</v>
      </c>
      <c r="G219" s="6">
        <v>501</v>
      </c>
      <c r="H219" s="6">
        <v>272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>
        <v>38</v>
      </c>
      <c r="F220" s="6">
        <v>37</v>
      </c>
      <c r="G220" s="6">
        <v>485</v>
      </c>
      <c r="H220" s="6">
        <v>292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>
        <v>36</v>
      </c>
      <c r="F221" s="6">
        <v>36</v>
      </c>
      <c r="G221" s="6">
        <v>485</v>
      </c>
      <c r="H221" s="6">
        <v>260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>
        <v>44</v>
      </c>
      <c r="E222" s="6">
        <v>37</v>
      </c>
      <c r="F222" s="6">
        <v>36</v>
      </c>
      <c r="G222" s="6">
        <v>483</v>
      </c>
      <c r="H222" s="6">
        <v>209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>
        <v>49</v>
      </c>
      <c r="E223" s="6">
        <v>37</v>
      </c>
      <c r="F223" s="6">
        <v>45</v>
      </c>
      <c r="G223" s="6">
        <v>503</v>
      </c>
      <c r="H223" s="6">
        <v>135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18</v>
      </c>
      <c r="E224" s="7">
        <v>37</v>
      </c>
      <c r="F224" s="8" t="s">
        <v>18</v>
      </c>
      <c r="G224" s="6">
        <v>542</v>
      </c>
      <c r="H224" s="7">
        <v>111</v>
      </c>
      <c r="I224" s="9" t="s">
        <v>18</v>
      </c>
      <c r="J224" s="10"/>
      <c r="K224" s="9" t="s">
        <v>18</v>
      </c>
      <c r="L224" s="5"/>
      <c r="M224" s="2"/>
    </row>
    <row r="225" spans="1:13" ht="15.75">
      <c r="A225" s="2" t="s">
        <v>19</v>
      </c>
      <c r="B225" s="2"/>
      <c r="C225" s="11">
        <f t="shared" ref="C225:L225" si="10">SUM(C194:C224)</f>
        <v>0</v>
      </c>
      <c r="D225" s="11">
        <f t="shared" si="10"/>
        <v>93</v>
      </c>
      <c r="E225" s="11">
        <f t="shared" si="10"/>
        <v>997</v>
      </c>
      <c r="F225" s="11">
        <f t="shared" si="10"/>
        <v>1123</v>
      </c>
      <c r="G225" s="11">
        <f t="shared" si="10"/>
        <v>14595</v>
      </c>
      <c r="H225" s="11">
        <f t="shared" si="10"/>
        <v>8789</v>
      </c>
      <c r="I225" s="11">
        <f t="shared" si="10"/>
        <v>446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20</v>
      </c>
      <c r="B226" s="2"/>
      <c r="C226" s="12">
        <f t="shared" ref="C226:L226" si="11">C225*1.9835</f>
        <v>0</v>
      </c>
      <c r="D226" s="12">
        <f t="shared" si="11"/>
        <v>184.46549999999999</v>
      </c>
      <c r="E226" s="12">
        <f t="shared" si="11"/>
        <v>1977.5495000000001</v>
      </c>
      <c r="F226" s="12">
        <f t="shared" si="11"/>
        <v>2227.4704999999999</v>
      </c>
      <c r="G226" s="12">
        <f t="shared" si="11"/>
        <v>28949.182499999999</v>
      </c>
      <c r="H226" s="12">
        <f t="shared" si="11"/>
        <v>17432.981500000002</v>
      </c>
      <c r="I226" s="12">
        <f t="shared" si="11"/>
        <v>884.64099999999996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21</v>
      </c>
      <c r="J227" s="11"/>
      <c r="K227" s="13">
        <f>COUNTA(C194:L224)-4</f>
        <v>136</v>
      </c>
      <c r="L227" s="11" t="s">
        <v>22</v>
      </c>
      <c r="M227" s="2"/>
    </row>
    <row r="228" spans="1:13" ht="16.5" thickBot="1">
      <c r="A228" s="14">
        <v>1975</v>
      </c>
      <c r="B228" s="14" t="s">
        <v>23</v>
      </c>
      <c r="C228" s="14"/>
      <c r="D228" s="15">
        <f>SUM(C225:L225)</f>
        <v>26043</v>
      </c>
      <c r="E228" s="16" t="s">
        <v>19</v>
      </c>
      <c r="F228" s="16"/>
      <c r="G228" s="15">
        <f>D228*1.9835-1</f>
        <v>51655.290500000003</v>
      </c>
      <c r="H228" s="16" t="s">
        <v>24</v>
      </c>
      <c r="I228" s="14" t="s">
        <v>25</v>
      </c>
      <c r="J228" s="14"/>
      <c r="K228" s="17">
        <v>140</v>
      </c>
      <c r="L228" s="14" t="s">
        <v>22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 ht="15.75">
      <c r="A230" s="2" t="s">
        <v>1</v>
      </c>
      <c r="B230" s="2"/>
      <c r="C230" s="2"/>
      <c r="D230" s="2"/>
      <c r="E230" s="1" t="s">
        <v>2</v>
      </c>
      <c r="F230" s="2"/>
      <c r="G230" s="2" t="s">
        <v>3</v>
      </c>
      <c r="H230" s="2"/>
      <c r="I230" s="2" t="s">
        <v>4</v>
      </c>
      <c r="J230" s="2"/>
      <c r="K230" s="2" t="s">
        <v>5</v>
      </c>
      <c r="L230" s="2"/>
      <c r="M230" s="2"/>
    </row>
    <row r="231" spans="1:13" ht="16.5" thickBot="1">
      <c r="A231" s="3" t="s">
        <v>6</v>
      </c>
      <c r="B231" s="3" t="s">
        <v>7</v>
      </c>
      <c r="C231" s="4" t="s">
        <v>8</v>
      </c>
      <c r="D231" s="4" t="s">
        <v>9</v>
      </c>
      <c r="E231" s="4" t="s">
        <v>10</v>
      </c>
      <c r="F231" s="4" t="s">
        <v>11</v>
      </c>
      <c r="G231" s="4" t="s">
        <v>12</v>
      </c>
      <c r="H231" s="4" t="s">
        <v>13</v>
      </c>
      <c r="I231" s="4" t="s">
        <v>14</v>
      </c>
      <c r="J231" s="4" t="s">
        <v>15</v>
      </c>
      <c r="K231" s="4" t="s">
        <v>16</v>
      </c>
      <c r="L231" s="4" t="s">
        <v>17</v>
      </c>
      <c r="M231" s="2"/>
    </row>
    <row r="232" spans="1:13" ht="16.5" thickTop="1">
      <c r="A232" s="1">
        <v>1976</v>
      </c>
      <c r="B232" s="5">
        <v>1</v>
      </c>
      <c r="C232" s="6"/>
      <c r="D232" s="6"/>
      <c r="E232" s="6"/>
      <c r="F232" s="6">
        <v>27</v>
      </c>
      <c r="G232" s="6">
        <v>491</v>
      </c>
      <c r="H232" s="6">
        <v>435</v>
      </c>
      <c r="I232" s="6">
        <v>255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>
        <v>28</v>
      </c>
      <c r="G233" s="6">
        <v>506</v>
      </c>
      <c r="H233" s="6">
        <v>429</v>
      </c>
      <c r="I233" s="6">
        <v>203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>
        <v>28</v>
      </c>
      <c r="G234" s="6">
        <v>478</v>
      </c>
      <c r="H234" s="6">
        <v>422</v>
      </c>
      <c r="I234" s="6">
        <v>163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>
        <v>28</v>
      </c>
      <c r="G235" s="6">
        <v>466</v>
      </c>
      <c r="H235" s="6">
        <v>425</v>
      </c>
      <c r="I235" s="6">
        <v>137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>
        <v>35</v>
      </c>
      <c r="F236" s="6">
        <v>28</v>
      </c>
      <c r="G236" s="6">
        <v>470</v>
      </c>
      <c r="H236" s="6">
        <v>448</v>
      </c>
      <c r="I236" s="6">
        <v>129</v>
      </c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>
        <v>50</v>
      </c>
      <c r="F237" s="6">
        <v>28</v>
      </c>
      <c r="G237" s="6">
        <v>485</v>
      </c>
      <c r="H237" s="6">
        <v>432</v>
      </c>
      <c r="I237" s="6">
        <v>134</v>
      </c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>
        <v>35</v>
      </c>
      <c r="F238" s="6">
        <v>28</v>
      </c>
      <c r="G238" s="6">
        <v>508</v>
      </c>
      <c r="H238" s="6">
        <v>401</v>
      </c>
      <c r="I238" s="6">
        <v>134</v>
      </c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>
        <v>22</v>
      </c>
      <c r="F239" s="6">
        <v>28</v>
      </c>
      <c r="G239" s="6">
        <v>546</v>
      </c>
      <c r="H239" s="6">
        <v>397</v>
      </c>
      <c r="I239" s="6">
        <v>106</v>
      </c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>
        <v>22</v>
      </c>
      <c r="F240" s="6">
        <v>28</v>
      </c>
      <c r="G240" s="6">
        <v>562</v>
      </c>
      <c r="H240" s="6">
        <v>415</v>
      </c>
      <c r="I240" s="6">
        <v>74</v>
      </c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>
        <v>22</v>
      </c>
      <c r="F241" s="6">
        <v>28</v>
      </c>
      <c r="G241" s="6">
        <v>568</v>
      </c>
      <c r="H241" s="6">
        <v>459</v>
      </c>
      <c r="I241" s="6">
        <v>63</v>
      </c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>
        <v>23</v>
      </c>
      <c r="F242" s="6">
        <v>28</v>
      </c>
      <c r="G242" s="6">
        <v>573</v>
      </c>
      <c r="H242" s="6">
        <v>508</v>
      </c>
      <c r="I242" s="6">
        <v>63</v>
      </c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>
        <v>25</v>
      </c>
      <c r="F243" s="6">
        <v>28</v>
      </c>
      <c r="G243" s="6">
        <v>606</v>
      </c>
      <c r="H243" s="6">
        <v>583</v>
      </c>
      <c r="I243" s="6">
        <v>63</v>
      </c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>
        <v>25</v>
      </c>
      <c r="F244" s="6">
        <v>28</v>
      </c>
      <c r="G244" s="6">
        <v>638</v>
      </c>
      <c r="H244" s="6">
        <v>549</v>
      </c>
      <c r="I244" s="6">
        <v>49</v>
      </c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>
        <v>27</v>
      </c>
      <c r="F245" s="6">
        <v>51</v>
      </c>
      <c r="G245" s="6">
        <v>657</v>
      </c>
      <c r="H245" s="6">
        <v>488</v>
      </c>
      <c r="I245" s="6">
        <v>32</v>
      </c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>
        <v>27</v>
      </c>
      <c r="F246" s="6">
        <v>81</v>
      </c>
      <c r="G246" s="6">
        <v>670</v>
      </c>
      <c r="H246" s="6">
        <v>472</v>
      </c>
      <c r="I246" s="6">
        <v>21</v>
      </c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>
        <v>27</v>
      </c>
      <c r="F247" s="6">
        <v>103</v>
      </c>
      <c r="G247" s="6">
        <v>673</v>
      </c>
      <c r="H247" s="6">
        <v>469</v>
      </c>
      <c r="I247" s="6">
        <v>18</v>
      </c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>
        <v>27</v>
      </c>
      <c r="F248" s="6">
        <v>108</v>
      </c>
      <c r="G248" s="6">
        <v>652</v>
      </c>
      <c r="H248" s="6">
        <v>443</v>
      </c>
      <c r="I248" s="6">
        <v>6</v>
      </c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>
        <v>28</v>
      </c>
      <c r="F249" s="6">
        <v>109</v>
      </c>
      <c r="G249" s="6">
        <v>635</v>
      </c>
      <c r="H249" s="6">
        <v>434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>
        <v>28</v>
      </c>
      <c r="F250" s="6">
        <v>81</v>
      </c>
      <c r="G250" s="6">
        <v>568</v>
      </c>
      <c r="H250" s="6">
        <v>449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>
        <v>27</v>
      </c>
      <c r="F251" s="6">
        <v>70</v>
      </c>
      <c r="G251" s="6">
        <v>515</v>
      </c>
      <c r="H251" s="6">
        <v>448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>
        <v>28</v>
      </c>
      <c r="F252" s="6">
        <v>184</v>
      </c>
      <c r="G252" s="6">
        <v>499</v>
      </c>
      <c r="H252" s="6">
        <v>410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>
        <v>28</v>
      </c>
      <c r="F253" s="6">
        <v>328</v>
      </c>
      <c r="G253" s="6">
        <v>504</v>
      </c>
      <c r="H253" s="6">
        <v>395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>
        <v>28</v>
      </c>
      <c r="F254" s="6">
        <v>375</v>
      </c>
      <c r="G254" s="6">
        <v>502</v>
      </c>
      <c r="H254" s="6">
        <v>380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>
        <v>28</v>
      </c>
      <c r="F255" s="6">
        <v>229</v>
      </c>
      <c r="G255" s="6">
        <v>482</v>
      </c>
      <c r="H255" s="6">
        <v>386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>
        <v>28</v>
      </c>
      <c r="F256" s="6">
        <v>182</v>
      </c>
      <c r="G256" s="6">
        <v>473</v>
      </c>
      <c r="H256" s="6">
        <v>406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>
        <v>27</v>
      </c>
      <c r="F257" s="6">
        <v>249</v>
      </c>
      <c r="G257" s="6">
        <v>474</v>
      </c>
      <c r="H257" s="6">
        <v>410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>
        <v>27</v>
      </c>
      <c r="F258" s="6">
        <v>267</v>
      </c>
      <c r="G258" s="6">
        <v>482</v>
      </c>
      <c r="H258" s="6">
        <v>383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>
        <v>26</v>
      </c>
      <c r="F259" s="6">
        <v>347</v>
      </c>
      <c r="G259" s="6">
        <v>506</v>
      </c>
      <c r="H259" s="6">
        <v>345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>
        <v>26</v>
      </c>
      <c r="F260" s="6">
        <v>402</v>
      </c>
      <c r="G260" s="6">
        <v>516</v>
      </c>
      <c r="H260" s="6">
        <v>333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>
        <v>26</v>
      </c>
      <c r="F261" s="6">
        <v>439</v>
      </c>
      <c r="G261" s="6">
        <v>512</v>
      </c>
      <c r="H261" s="6">
        <v>313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18</v>
      </c>
      <c r="E262" s="7">
        <v>25</v>
      </c>
      <c r="F262" s="8" t="s">
        <v>18</v>
      </c>
      <c r="G262" s="6">
        <v>467</v>
      </c>
      <c r="H262" s="7">
        <v>279</v>
      </c>
      <c r="I262" s="9" t="s">
        <v>18</v>
      </c>
      <c r="J262" s="10"/>
      <c r="K262" s="9" t="s">
        <v>18</v>
      </c>
      <c r="L262" s="5"/>
      <c r="M262" s="2"/>
    </row>
    <row r="263" spans="1:13" ht="15.75">
      <c r="A263" s="2" t="s">
        <v>19</v>
      </c>
      <c r="B263" s="2"/>
      <c r="C263" s="11">
        <f t="shared" ref="C263:L263" si="12">SUM(C232:C262)</f>
        <v>0</v>
      </c>
      <c r="D263" s="11">
        <f t="shared" si="12"/>
        <v>0</v>
      </c>
      <c r="E263" s="11">
        <f t="shared" si="12"/>
        <v>747</v>
      </c>
      <c r="F263" s="11">
        <f t="shared" si="12"/>
        <v>3968</v>
      </c>
      <c r="G263" s="11">
        <f t="shared" si="12"/>
        <v>16684</v>
      </c>
      <c r="H263" s="11">
        <f t="shared" si="12"/>
        <v>13146</v>
      </c>
      <c r="I263" s="11">
        <f t="shared" si="12"/>
        <v>1650</v>
      </c>
      <c r="J263" s="11">
        <f t="shared" si="12"/>
        <v>0</v>
      </c>
      <c r="K263" s="11">
        <f t="shared" si="12"/>
        <v>0</v>
      </c>
      <c r="L263" s="11">
        <f t="shared" si="12"/>
        <v>0</v>
      </c>
      <c r="M263" s="2"/>
    </row>
    <row r="264" spans="1:13" ht="15.75">
      <c r="A264" s="2" t="s">
        <v>20</v>
      </c>
      <c r="B264" s="2"/>
      <c r="C264" s="12">
        <f t="shared" ref="C264:L264" si="13">C263*1.9835</f>
        <v>0</v>
      </c>
      <c r="D264" s="12">
        <f t="shared" si="13"/>
        <v>0</v>
      </c>
      <c r="E264" s="12">
        <f t="shared" si="13"/>
        <v>1481.6745000000001</v>
      </c>
      <c r="F264" s="12">
        <f t="shared" si="13"/>
        <v>7870.5280000000002</v>
      </c>
      <c r="G264" s="12">
        <f t="shared" si="13"/>
        <v>33092.714</v>
      </c>
      <c r="H264" s="12">
        <f t="shared" si="13"/>
        <v>26075.091</v>
      </c>
      <c r="I264" s="12">
        <f t="shared" si="13"/>
        <v>3272.7750000000001</v>
      </c>
      <c r="J264" s="12">
        <f t="shared" si="13"/>
        <v>0</v>
      </c>
      <c r="K264" s="12">
        <f t="shared" si="13"/>
        <v>0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21</v>
      </c>
      <c r="J265" s="11"/>
      <c r="K265" s="13">
        <f>COUNTA(C232:L262)-4</f>
        <v>136</v>
      </c>
      <c r="L265" s="11" t="s">
        <v>22</v>
      </c>
      <c r="M265" s="2"/>
    </row>
    <row r="266" spans="1:13" ht="16.5" thickBot="1">
      <c r="A266" s="14">
        <v>1976</v>
      </c>
      <c r="B266" s="14" t="s">
        <v>23</v>
      </c>
      <c r="C266" s="14"/>
      <c r="D266" s="15">
        <f>SUM(C263:L263)</f>
        <v>36195</v>
      </c>
      <c r="E266" s="16" t="s">
        <v>19</v>
      </c>
      <c r="F266" s="16"/>
      <c r="G266" s="15">
        <f>D266*1.9835-1</f>
        <v>71791.782500000001</v>
      </c>
      <c r="H266" s="16" t="s">
        <v>24</v>
      </c>
      <c r="I266" s="14" t="s">
        <v>25</v>
      </c>
      <c r="J266" s="14"/>
      <c r="K266" s="17">
        <v>136</v>
      </c>
      <c r="L266" s="14" t="s">
        <v>22</v>
      </c>
      <c r="M266" s="2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 ht="15.75">
      <c r="A268" s="2" t="s">
        <v>1</v>
      </c>
      <c r="B268" s="2"/>
      <c r="C268" s="2"/>
      <c r="D268" s="2"/>
      <c r="E268" s="1" t="s">
        <v>2</v>
      </c>
      <c r="F268" s="2"/>
      <c r="G268" s="2" t="s">
        <v>3</v>
      </c>
      <c r="H268" s="2"/>
      <c r="I268" s="2" t="s">
        <v>4</v>
      </c>
      <c r="J268" s="2"/>
      <c r="K268" s="2" t="s">
        <v>5</v>
      </c>
      <c r="L268" s="2"/>
      <c r="M268" s="2"/>
    </row>
    <row r="269" spans="1:13" ht="16.5" thickBot="1">
      <c r="A269" s="3" t="s">
        <v>6</v>
      </c>
      <c r="B269" s="3" t="s">
        <v>7</v>
      </c>
      <c r="C269" s="4" t="s">
        <v>8</v>
      </c>
      <c r="D269" s="4" t="s">
        <v>9</v>
      </c>
      <c r="E269" s="4" t="s">
        <v>10</v>
      </c>
      <c r="F269" s="4" t="s">
        <v>11</v>
      </c>
      <c r="G269" s="4" t="s">
        <v>12</v>
      </c>
      <c r="H269" s="4" t="s">
        <v>13</v>
      </c>
      <c r="I269" s="4" t="s">
        <v>14</v>
      </c>
      <c r="J269" s="4" t="s">
        <v>15</v>
      </c>
      <c r="K269" s="4" t="s">
        <v>16</v>
      </c>
      <c r="L269" s="4" t="s">
        <v>17</v>
      </c>
      <c r="M269" s="2"/>
    </row>
    <row r="270" spans="1:13" ht="16.5" thickTop="1">
      <c r="A270" s="1">
        <v>1977</v>
      </c>
      <c r="B270" s="5">
        <v>1</v>
      </c>
      <c r="C270" s="6"/>
      <c r="D270" s="6"/>
      <c r="E270" s="6"/>
      <c r="F270" s="6">
        <v>40</v>
      </c>
      <c r="G270" s="6">
        <v>125</v>
      </c>
      <c r="H270" s="6">
        <v>364</v>
      </c>
      <c r="I270" s="6"/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>
        <v>40</v>
      </c>
      <c r="G271" s="6">
        <v>136</v>
      </c>
      <c r="H271" s="6">
        <v>398</v>
      </c>
      <c r="I271" s="6"/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>
        <v>40</v>
      </c>
      <c r="G272" s="6">
        <v>138</v>
      </c>
      <c r="H272" s="6">
        <v>426</v>
      </c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>
        <v>40</v>
      </c>
      <c r="G273" s="6">
        <v>186</v>
      </c>
      <c r="H273" s="6">
        <v>219</v>
      </c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>
        <v>40</v>
      </c>
      <c r="G274" s="6">
        <v>319</v>
      </c>
      <c r="H274" s="6">
        <v>107</v>
      </c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>
        <v>40</v>
      </c>
      <c r="G275" s="6">
        <v>423</v>
      </c>
      <c r="H275" s="6">
        <v>107</v>
      </c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>
        <v>39</v>
      </c>
      <c r="G276" s="6">
        <v>540</v>
      </c>
      <c r="H276" s="6">
        <v>107</v>
      </c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>
        <v>39</v>
      </c>
      <c r="G277" s="6">
        <v>659</v>
      </c>
      <c r="H277" s="6">
        <v>87</v>
      </c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>
        <v>39</v>
      </c>
      <c r="G278" s="6">
        <v>683</v>
      </c>
      <c r="H278" s="6">
        <v>73</v>
      </c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>
        <v>51</v>
      </c>
      <c r="G279" s="6">
        <v>677</v>
      </c>
      <c r="H279" s="6">
        <v>73</v>
      </c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>
        <v>12</v>
      </c>
      <c r="F280" s="6">
        <v>58</v>
      </c>
      <c r="G280" s="6">
        <v>603</v>
      </c>
      <c r="H280" s="6">
        <v>74</v>
      </c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>
        <v>23</v>
      </c>
      <c r="F281" s="6">
        <v>59</v>
      </c>
      <c r="G281" s="6">
        <v>539</v>
      </c>
      <c r="H281" s="6">
        <v>74</v>
      </c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>
        <v>13</v>
      </c>
      <c r="F282" s="6">
        <v>59</v>
      </c>
      <c r="G282" s="6">
        <v>491</v>
      </c>
      <c r="H282" s="6">
        <v>75</v>
      </c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>
        <v>59</v>
      </c>
      <c r="G283" s="6">
        <v>462</v>
      </c>
      <c r="H283" s="6">
        <v>76</v>
      </c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>
        <v>58</v>
      </c>
      <c r="G284" s="6">
        <v>464</v>
      </c>
      <c r="H284" s="6">
        <v>74</v>
      </c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>
        <v>59</v>
      </c>
      <c r="G285" s="6">
        <v>482</v>
      </c>
      <c r="H285" s="6">
        <v>59</v>
      </c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55</v>
      </c>
      <c r="G286" s="6">
        <v>497</v>
      </c>
      <c r="H286" s="6">
        <v>52</v>
      </c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52</v>
      </c>
      <c r="G287" s="6">
        <v>516</v>
      </c>
      <c r="H287" s="6">
        <v>36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52</v>
      </c>
      <c r="G288" s="6">
        <v>584</v>
      </c>
      <c r="H288" s="6">
        <v>28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76</v>
      </c>
      <c r="G289" s="6">
        <v>652</v>
      </c>
      <c r="H289" s="6">
        <v>28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96</v>
      </c>
      <c r="G290" s="6">
        <v>625</v>
      </c>
      <c r="H290" s="6">
        <v>28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>
        <v>98</v>
      </c>
      <c r="G291" s="6">
        <v>627</v>
      </c>
      <c r="H291" s="6">
        <v>28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>
        <v>73</v>
      </c>
      <c r="F292" s="6">
        <v>98</v>
      </c>
      <c r="G292" s="6">
        <v>594</v>
      </c>
      <c r="H292" s="6">
        <v>28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>
        <v>107</v>
      </c>
      <c r="F293" s="6">
        <v>98</v>
      </c>
      <c r="G293" s="6">
        <v>572</v>
      </c>
      <c r="H293" s="6">
        <v>16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>
        <v>113</v>
      </c>
      <c r="F294" s="6">
        <v>98</v>
      </c>
      <c r="G294" s="6">
        <v>543</v>
      </c>
      <c r="H294" s="6"/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>
        <v>61</v>
      </c>
      <c r="F295" s="6">
        <v>98</v>
      </c>
      <c r="G295" s="6">
        <v>521</v>
      </c>
      <c r="H295" s="6"/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>
        <v>29</v>
      </c>
      <c r="F296" s="6">
        <v>85</v>
      </c>
      <c r="G296" s="6">
        <v>506</v>
      </c>
      <c r="H296" s="6"/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>
        <v>29</v>
      </c>
      <c r="F297" s="6">
        <v>72</v>
      </c>
      <c r="G297" s="6">
        <v>479</v>
      </c>
      <c r="H297" s="6"/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>
        <v>29</v>
      </c>
      <c r="F298" s="6">
        <v>72</v>
      </c>
      <c r="G298" s="6">
        <v>443</v>
      </c>
      <c r="H298" s="6"/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>
        <v>29</v>
      </c>
      <c r="F299" s="6">
        <v>99</v>
      </c>
      <c r="G299" s="6">
        <v>391</v>
      </c>
      <c r="H299" s="6"/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18</v>
      </c>
      <c r="E300" s="7">
        <v>34</v>
      </c>
      <c r="F300" s="8" t="s">
        <v>18</v>
      </c>
      <c r="G300" s="6">
        <v>374</v>
      </c>
      <c r="H300" s="7"/>
      <c r="I300" s="9" t="s">
        <v>18</v>
      </c>
      <c r="J300" s="10"/>
      <c r="K300" s="9" t="s">
        <v>18</v>
      </c>
      <c r="L300" s="5"/>
      <c r="M300" s="2"/>
    </row>
    <row r="301" spans="1:13" ht="15.75">
      <c r="A301" s="2" t="s">
        <v>19</v>
      </c>
      <c r="B301" s="2"/>
      <c r="C301" s="11">
        <f t="shared" ref="C301:L301" si="14">SUM(C270:C300)</f>
        <v>0</v>
      </c>
      <c r="D301" s="11">
        <f t="shared" si="14"/>
        <v>0</v>
      </c>
      <c r="E301" s="11">
        <f t="shared" si="14"/>
        <v>552</v>
      </c>
      <c r="F301" s="11">
        <f t="shared" si="14"/>
        <v>1909</v>
      </c>
      <c r="G301" s="11">
        <f t="shared" si="14"/>
        <v>14851</v>
      </c>
      <c r="H301" s="11">
        <f t="shared" si="14"/>
        <v>2637</v>
      </c>
      <c r="I301" s="11">
        <f t="shared" si="14"/>
        <v>0</v>
      </c>
      <c r="J301" s="11">
        <f t="shared" si="14"/>
        <v>0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20</v>
      </c>
      <c r="B302" s="2"/>
      <c r="C302" s="12">
        <f t="shared" ref="C302:L302" si="15">C301*1.9835</f>
        <v>0</v>
      </c>
      <c r="D302" s="12">
        <f t="shared" si="15"/>
        <v>0</v>
      </c>
      <c r="E302" s="12">
        <f t="shared" si="15"/>
        <v>1094.8920000000001</v>
      </c>
      <c r="F302" s="12">
        <f t="shared" si="15"/>
        <v>3786.5014999999999</v>
      </c>
      <c r="G302" s="12">
        <f t="shared" si="15"/>
        <v>29456.958500000001</v>
      </c>
      <c r="H302" s="12">
        <f t="shared" si="15"/>
        <v>5230.4894999999997</v>
      </c>
      <c r="I302" s="12">
        <f t="shared" si="15"/>
        <v>0</v>
      </c>
      <c r="J302" s="12">
        <f t="shared" si="15"/>
        <v>0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/>
      <c r="B303" s="2"/>
      <c r="C303" s="11"/>
      <c r="D303" s="11"/>
      <c r="E303" s="11"/>
      <c r="F303" s="11"/>
      <c r="G303" s="11"/>
      <c r="H303" s="11"/>
      <c r="I303" s="11" t="s">
        <v>21</v>
      </c>
      <c r="J303" s="11"/>
      <c r="K303" s="13">
        <f>COUNTA(C270:L300)-4</f>
        <v>97</v>
      </c>
      <c r="L303" s="11" t="s">
        <v>22</v>
      </c>
      <c r="M303" s="2"/>
    </row>
    <row r="304" spans="1:13" ht="16.5" thickBot="1">
      <c r="A304" s="14">
        <v>1977</v>
      </c>
      <c r="B304" s="14" t="s">
        <v>23</v>
      </c>
      <c r="C304" s="14"/>
      <c r="D304" s="15">
        <f>SUM(C301:L301)</f>
        <v>19949</v>
      </c>
      <c r="E304" s="16" t="s">
        <v>19</v>
      </c>
      <c r="F304" s="16"/>
      <c r="G304" s="15">
        <f>D304*1.9835-1</f>
        <v>39567.841500000002</v>
      </c>
      <c r="H304" s="16" t="s">
        <v>24</v>
      </c>
      <c r="I304" s="14" t="s">
        <v>25</v>
      </c>
      <c r="J304" s="14"/>
      <c r="K304" s="17">
        <v>106</v>
      </c>
      <c r="L304" s="14" t="s">
        <v>22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 ht="15.75">
      <c r="A306" s="2" t="s">
        <v>1</v>
      </c>
      <c r="B306" s="2"/>
      <c r="C306" s="2"/>
      <c r="D306" s="2"/>
      <c r="E306" s="1" t="s">
        <v>2</v>
      </c>
      <c r="F306" s="2"/>
      <c r="G306" s="2" t="s">
        <v>3</v>
      </c>
      <c r="H306" s="2"/>
      <c r="I306" s="2" t="s">
        <v>4</v>
      </c>
      <c r="J306" s="2"/>
      <c r="K306" s="2" t="s">
        <v>5</v>
      </c>
      <c r="L306" s="2"/>
      <c r="M306" s="2"/>
    </row>
    <row r="307" spans="1:13" ht="16.5" thickBot="1">
      <c r="A307" s="3" t="s">
        <v>6</v>
      </c>
      <c r="B307" s="3" t="s">
        <v>7</v>
      </c>
      <c r="C307" s="4" t="s">
        <v>8</v>
      </c>
      <c r="D307" s="4" t="s">
        <v>9</v>
      </c>
      <c r="E307" s="4" t="s">
        <v>10</v>
      </c>
      <c r="F307" s="4" t="s">
        <v>11</v>
      </c>
      <c r="G307" s="4" t="s">
        <v>12</v>
      </c>
      <c r="H307" s="4" t="s">
        <v>13</v>
      </c>
      <c r="I307" s="4" t="s">
        <v>14</v>
      </c>
      <c r="J307" s="4" t="s">
        <v>15</v>
      </c>
      <c r="K307" s="4" t="s">
        <v>16</v>
      </c>
      <c r="L307" s="4" t="s">
        <v>17</v>
      </c>
      <c r="M307" s="2"/>
    </row>
    <row r="308" spans="1:13" ht="16.5" thickTop="1">
      <c r="A308" s="1">
        <v>1978</v>
      </c>
      <c r="B308" s="5">
        <v>1</v>
      </c>
      <c r="C308" s="6"/>
      <c r="D308" s="6"/>
      <c r="E308" s="6">
        <v>25</v>
      </c>
      <c r="F308" s="6">
        <v>40</v>
      </c>
      <c r="G308" s="6">
        <v>131</v>
      </c>
      <c r="H308" s="6">
        <v>436</v>
      </c>
      <c r="I308" s="6">
        <v>331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>
        <v>10</v>
      </c>
      <c r="F309" s="6">
        <v>42</v>
      </c>
      <c r="G309" s="6">
        <v>140</v>
      </c>
      <c r="H309" s="6">
        <v>294</v>
      </c>
      <c r="I309" s="6">
        <v>207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>
        <v>10</v>
      </c>
      <c r="F310" s="6">
        <v>42</v>
      </c>
      <c r="G310" s="6">
        <v>171</v>
      </c>
      <c r="H310" s="6">
        <v>170</v>
      </c>
      <c r="I310" s="6">
        <v>168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>
        <v>8</v>
      </c>
      <c r="F311" s="6">
        <v>42</v>
      </c>
      <c r="G311" s="6">
        <v>225</v>
      </c>
      <c r="H311" s="6">
        <v>142</v>
      </c>
      <c r="I311" s="6">
        <v>168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>
        <v>6</v>
      </c>
      <c r="F312" s="6">
        <v>42</v>
      </c>
      <c r="G312" s="6">
        <v>289</v>
      </c>
      <c r="H312" s="6">
        <v>151</v>
      </c>
      <c r="I312" s="6">
        <v>170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>
        <v>6</v>
      </c>
      <c r="F313" s="6">
        <v>42</v>
      </c>
      <c r="G313" s="6">
        <v>297</v>
      </c>
      <c r="H313" s="6">
        <v>158</v>
      </c>
      <c r="I313" s="6">
        <v>170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>
        <v>6</v>
      </c>
      <c r="F314" s="6">
        <v>37</v>
      </c>
      <c r="G314" s="6">
        <v>278</v>
      </c>
      <c r="H314" s="6">
        <v>208</v>
      </c>
      <c r="I314" s="6">
        <v>142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>
        <v>6</v>
      </c>
      <c r="F315" s="6">
        <v>36</v>
      </c>
      <c r="G315" s="6">
        <v>332</v>
      </c>
      <c r="H315" s="6">
        <v>358</v>
      </c>
      <c r="I315" s="6">
        <v>134</v>
      </c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>
        <v>6</v>
      </c>
      <c r="F316" s="6">
        <v>36</v>
      </c>
      <c r="G316" s="6">
        <v>360</v>
      </c>
      <c r="H316" s="6">
        <v>418</v>
      </c>
      <c r="I316" s="6">
        <v>123</v>
      </c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>
        <v>6</v>
      </c>
      <c r="F317" s="6">
        <v>37</v>
      </c>
      <c r="G317" s="6">
        <v>418</v>
      </c>
      <c r="H317" s="6">
        <v>421</v>
      </c>
      <c r="I317" s="6">
        <v>123</v>
      </c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>
        <v>6</v>
      </c>
      <c r="F318" s="6">
        <v>36</v>
      </c>
      <c r="G318" s="6">
        <v>475</v>
      </c>
      <c r="H318" s="6">
        <v>408</v>
      </c>
      <c r="I318" s="6">
        <v>99</v>
      </c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>
        <v>6</v>
      </c>
      <c r="F319" s="6">
        <v>38</v>
      </c>
      <c r="G319" s="6">
        <v>529</v>
      </c>
      <c r="H319" s="6">
        <v>350</v>
      </c>
      <c r="I319" s="6">
        <v>80</v>
      </c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>
        <v>6</v>
      </c>
      <c r="F320" s="6">
        <v>39</v>
      </c>
      <c r="G320" s="6">
        <v>580</v>
      </c>
      <c r="H320" s="6">
        <v>322</v>
      </c>
      <c r="I320" s="6">
        <v>33</v>
      </c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>
        <v>6</v>
      </c>
      <c r="F321" s="6">
        <v>45</v>
      </c>
      <c r="G321" s="6">
        <v>560</v>
      </c>
      <c r="H321" s="6">
        <v>334</v>
      </c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>
        <v>6</v>
      </c>
      <c r="F322" s="6">
        <v>49</v>
      </c>
      <c r="G322" s="6">
        <v>538</v>
      </c>
      <c r="H322" s="6">
        <v>176</v>
      </c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>
        <v>73</v>
      </c>
      <c r="F323" s="6">
        <v>54</v>
      </c>
      <c r="G323" s="6">
        <v>538</v>
      </c>
      <c r="H323" s="6">
        <v>92</v>
      </c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>
        <v>84</v>
      </c>
      <c r="F324" s="6">
        <v>56</v>
      </c>
      <c r="G324" s="6">
        <v>530</v>
      </c>
      <c r="H324" s="6">
        <v>53</v>
      </c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>
        <v>37</v>
      </c>
      <c r="F325" s="6">
        <v>57</v>
      </c>
      <c r="G325" s="6">
        <v>545</v>
      </c>
      <c r="H325" s="6">
        <v>28</v>
      </c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>
        <v>20</v>
      </c>
      <c r="F326" s="6">
        <v>106</v>
      </c>
      <c r="G326" s="6">
        <v>547</v>
      </c>
      <c r="H326" s="6">
        <v>28</v>
      </c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>
        <v>20</v>
      </c>
      <c r="F327" s="6">
        <v>93</v>
      </c>
      <c r="G327" s="6">
        <v>478</v>
      </c>
      <c r="H327" s="6">
        <v>28</v>
      </c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>
        <v>20</v>
      </c>
      <c r="F328" s="6">
        <v>70</v>
      </c>
      <c r="G328" s="6">
        <v>366</v>
      </c>
      <c r="H328" s="6">
        <v>76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>
        <v>20</v>
      </c>
      <c r="F329" s="6">
        <v>87</v>
      </c>
      <c r="G329" s="6">
        <v>162</v>
      </c>
      <c r="H329" s="6">
        <v>130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>
        <v>20</v>
      </c>
      <c r="F330" s="6">
        <v>95</v>
      </c>
      <c r="G330" s="6">
        <v>82</v>
      </c>
      <c r="H330" s="6">
        <v>156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>
        <v>25</v>
      </c>
      <c r="F331" s="6">
        <v>98</v>
      </c>
      <c r="G331" s="6">
        <v>70</v>
      </c>
      <c r="H331" s="6">
        <v>224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>
        <v>29</v>
      </c>
      <c r="F332" s="6">
        <v>100</v>
      </c>
      <c r="G332" s="6">
        <v>53</v>
      </c>
      <c r="H332" s="6">
        <v>371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>
        <v>85</v>
      </c>
      <c r="E333" s="6">
        <v>20</v>
      </c>
      <c r="F333" s="6">
        <v>100</v>
      </c>
      <c r="G333" s="6">
        <v>53</v>
      </c>
      <c r="H333" s="6">
        <v>451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>
        <v>52</v>
      </c>
      <c r="E334" s="6">
        <v>20</v>
      </c>
      <c r="F334" s="6">
        <v>90</v>
      </c>
      <c r="G334" s="6">
        <v>99</v>
      </c>
      <c r="H334" s="6">
        <v>464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>
        <v>22</v>
      </c>
      <c r="E335" s="6">
        <v>20</v>
      </c>
      <c r="F335" s="6">
        <v>86</v>
      </c>
      <c r="G335" s="6">
        <v>158</v>
      </c>
      <c r="H335" s="6">
        <v>465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>
        <v>25</v>
      </c>
      <c r="E336" s="6">
        <v>20</v>
      </c>
      <c r="F336" s="6">
        <v>86</v>
      </c>
      <c r="G336" s="6">
        <v>240</v>
      </c>
      <c r="H336" s="6">
        <v>466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>
        <v>25</v>
      </c>
      <c r="E337" s="6">
        <v>36</v>
      </c>
      <c r="F337" s="6">
        <v>93</v>
      </c>
      <c r="G337" s="6">
        <v>268</v>
      </c>
      <c r="H337" s="6">
        <v>470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18</v>
      </c>
      <c r="E338" s="7">
        <v>41</v>
      </c>
      <c r="F338" s="8" t="s">
        <v>18</v>
      </c>
      <c r="G338" s="6">
        <v>386</v>
      </c>
      <c r="H338" s="7">
        <v>436</v>
      </c>
      <c r="I338" s="9" t="s">
        <v>18</v>
      </c>
      <c r="J338" s="10"/>
      <c r="K338" s="9" t="s">
        <v>18</v>
      </c>
      <c r="L338" s="5"/>
      <c r="M338" s="2"/>
    </row>
    <row r="339" spans="1:13" ht="15.75">
      <c r="A339" s="2" t="s">
        <v>19</v>
      </c>
      <c r="B339" s="2"/>
      <c r="C339" s="11">
        <f t="shared" ref="C339:L339" si="16">SUM(C308:C338)</f>
        <v>0</v>
      </c>
      <c r="D339" s="11">
        <f t="shared" si="16"/>
        <v>209</v>
      </c>
      <c r="E339" s="11">
        <f t="shared" si="16"/>
        <v>624</v>
      </c>
      <c r="F339" s="11">
        <f t="shared" si="16"/>
        <v>1874</v>
      </c>
      <c r="G339" s="11">
        <f t="shared" si="16"/>
        <v>9898</v>
      </c>
      <c r="H339" s="11">
        <f t="shared" si="16"/>
        <v>8284</v>
      </c>
      <c r="I339" s="11">
        <f t="shared" si="16"/>
        <v>1948</v>
      </c>
      <c r="J339" s="11">
        <f t="shared" si="16"/>
        <v>0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20</v>
      </c>
      <c r="B340" s="2"/>
      <c r="C340" s="12">
        <f t="shared" ref="C340:L340" si="17">C339*1.9835</f>
        <v>0</v>
      </c>
      <c r="D340" s="12">
        <f t="shared" si="17"/>
        <v>414.55150000000003</v>
      </c>
      <c r="E340" s="12">
        <f t="shared" si="17"/>
        <v>1237.704</v>
      </c>
      <c r="F340" s="12">
        <f t="shared" si="17"/>
        <v>3717.0790000000002</v>
      </c>
      <c r="G340" s="12">
        <f t="shared" si="17"/>
        <v>19632.683000000001</v>
      </c>
      <c r="H340" s="12">
        <f t="shared" si="17"/>
        <v>16431.314000000002</v>
      </c>
      <c r="I340" s="12">
        <f t="shared" si="17"/>
        <v>3863.8580000000002</v>
      </c>
      <c r="J340" s="12">
        <f t="shared" si="17"/>
        <v>0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/>
      <c r="B341" s="2"/>
      <c r="C341" s="11"/>
      <c r="D341" s="11"/>
      <c r="E341" s="11"/>
      <c r="F341" s="11"/>
      <c r="G341" s="11"/>
      <c r="H341" s="11"/>
      <c r="I341" s="11" t="s">
        <v>21</v>
      </c>
      <c r="J341" s="11"/>
      <c r="K341" s="13">
        <f>COUNTA(C308:L338)-4</f>
        <v>141</v>
      </c>
      <c r="L341" s="11" t="s">
        <v>22</v>
      </c>
      <c r="M341" s="2"/>
    </row>
    <row r="342" spans="1:13" ht="16.5" thickBot="1">
      <c r="A342" s="14">
        <v>1978</v>
      </c>
      <c r="B342" s="14" t="s">
        <v>23</v>
      </c>
      <c r="C342" s="14"/>
      <c r="D342" s="15">
        <f>SUM(C339:L339)</f>
        <v>22837</v>
      </c>
      <c r="E342" s="16" t="s">
        <v>19</v>
      </c>
      <c r="F342" s="16"/>
      <c r="G342" s="15">
        <f>D342*1.9835</f>
        <v>45297.1895</v>
      </c>
      <c r="H342" s="16" t="s">
        <v>24</v>
      </c>
      <c r="I342" s="14" t="s">
        <v>25</v>
      </c>
      <c r="J342" s="14"/>
      <c r="K342" s="17">
        <v>141</v>
      </c>
      <c r="L342" s="14" t="s">
        <v>22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 ht="15.75">
      <c r="A344" s="2" t="s">
        <v>1</v>
      </c>
      <c r="B344" s="2"/>
      <c r="C344" s="2"/>
      <c r="D344" s="2"/>
      <c r="E344" s="1" t="s">
        <v>2</v>
      </c>
      <c r="F344" s="2"/>
      <c r="G344" s="2" t="s">
        <v>3</v>
      </c>
      <c r="H344" s="2"/>
      <c r="I344" s="2" t="s">
        <v>4</v>
      </c>
      <c r="J344" s="2"/>
      <c r="K344" s="2" t="s">
        <v>5</v>
      </c>
      <c r="L344" s="2"/>
      <c r="M344" s="2"/>
    </row>
    <row r="345" spans="1:13" ht="16.5" thickBot="1">
      <c r="A345" s="3" t="s">
        <v>6</v>
      </c>
      <c r="B345" s="3" t="s">
        <v>7</v>
      </c>
      <c r="C345" s="4" t="s">
        <v>8</v>
      </c>
      <c r="D345" s="4" t="s">
        <v>9</v>
      </c>
      <c r="E345" s="4" t="s">
        <v>10</v>
      </c>
      <c r="F345" s="4" t="s">
        <v>11</v>
      </c>
      <c r="G345" s="4" t="s">
        <v>12</v>
      </c>
      <c r="H345" s="4" t="s">
        <v>13</v>
      </c>
      <c r="I345" s="4" t="s">
        <v>14</v>
      </c>
      <c r="J345" s="4" t="s">
        <v>15</v>
      </c>
      <c r="K345" s="4" t="s">
        <v>16</v>
      </c>
      <c r="L345" s="4" t="s">
        <v>17</v>
      </c>
      <c r="M345" s="2"/>
    </row>
    <row r="346" spans="1:13" ht="16.5" thickTop="1">
      <c r="A346" s="1">
        <v>1979</v>
      </c>
      <c r="B346" s="5">
        <v>1</v>
      </c>
      <c r="C346" s="6"/>
      <c r="D346" s="6"/>
      <c r="E346" s="6"/>
      <c r="F346" s="6">
        <v>44</v>
      </c>
      <c r="G346" s="6">
        <v>5</v>
      </c>
      <c r="H346" s="6">
        <v>580</v>
      </c>
      <c r="I346" s="6">
        <v>177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>
        <v>24</v>
      </c>
      <c r="G347" s="6">
        <v>68</v>
      </c>
      <c r="H347" s="6">
        <v>561</v>
      </c>
      <c r="I347" s="6">
        <v>142</v>
      </c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>
        <v>22</v>
      </c>
      <c r="G348" s="6">
        <v>102</v>
      </c>
      <c r="H348" s="6">
        <v>532</v>
      </c>
      <c r="I348" s="6">
        <v>150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>
        <v>41</v>
      </c>
      <c r="G349" s="6">
        <v>102</v>
      </c>
      <c r="H349" s="6">
        <v>499</v>
      </c>
      <c r="I349" s="6">
        <v>131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>
        <v>54</v>
      </c>
      <c r="G350" s="6">
        <v>102</v>
      </c>
      <c r="H350" s="6">
        <v>489</v>
      </c>
      <c r="I350" s="6">
        <v>140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>
        <v>46</v>
      </c>
      <c r="G351" s="6">
        <v>94</v>
      </c>
      <c r="H351" s="6">
        <v>483</v>
      </c>
      <c r="I351" s="6">
        <v>139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>
        <v>34</v>
      </c>
      <c r="G352" s="6">
        <v>91</v>
      </c>
      <c r="H352" s="6">
        <v>504</v>
      </c>
      <c r="I352" s="6">
        <v>111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32</v>
      </c>
      <c r="G353" s="6">
        <v>92</v>
      </c>
      <c r="H353" s="6">
        <v>526</v>
      </c>
      <c r="I353" s="6">
        <v>88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>
        <v>31</v>
      </c>
      <c r="G354" s="6">
        <v>94</v>
      </c>
      <c r="H354" s="6">
        <v>577</v>
      </c>
      <c r="I354" s="6">
        <v>81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>
        <v>31</v>
      </c>
      <c r="G355" s="6">
        <v>93</v>
      </c>
      <c r="H355" s="6">
        <v>601</v>
      </c>
      <c r="I355" s="6">
        <v>34</v>
      </c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>
        <v>32</v>
      </c>
      <c r="G356" s="6">
        <v>104</v>
      </c>
      <c r="H356" s="6">
        <v>558</v>
      </c>
      <c r="I356" s="6">
        <v>4</v>
      </c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31</v>
      </c>
      <c r="G357" s="6">
        <v>109</v>
      </c>
      <c r="H357" s="6">
        <v>537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>
        <v>29</v>
      </c>
      <c r="G358" s="6">
        <v>119</v>
      </c>
      <c r="H358" s="6">
        <v>526</v>
      </c>
      <c r="I358" s="6"/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29</v>
      </c>
      <c r="G359" s="6">
        <v>155</v>
      </c>
      <c r="H359" s="6">
        <v>252</v>
      </c>
      <c r="I359" s="6"/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29</v>
      </c>
      <c r="G360" s="6">
        <v>168</v>
      </c>
      <c r="H360" s="6">
        <v>91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29</v>
      </c>
      <c r="G361" s="6">
        <v>168</v>
      </c>
      <c r="H361" s="6">
        <v>85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29</v>
      </c>
      <c r="G362" s="6">
        <v>77</v>
      </c>
      <c r="H362" s="6">
        <v>102</v>
      </c>
      <c r="I362" s="6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29</v>
      </c>
      <c r="G363" s="6">
        <v>33</v>
      </c>
      <c r="H363" s="6">
        <v>112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29</v>
      </c>
      <c r="G364" s="6">
        <v>35</v>
      </c>
      <c r="H364" s="6">
        <v>112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29</v>
      </c>
      <c r="G365" s="6">
        <v>36</v>
      </c>
      <c r="H365" s="6">
        <v>138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>
        <v>29</v>
      </c>
      <c r="G366" s="6">
        <v>45</v>
      </c>
      <c r="H366" s="6">
        <v>170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12</v>
      </c>
      <c r="G367" s="6">
        <v>49</v>
      </c>
      <c r="H367" s="6">
        <v>230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5</v>
      </c>
      <c r="G368" s="6">
        <v>91</v>
      </c>
      <c r="H368" s="6">
        <v>283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5</v>
      </c>
      <c r="G369" s="6">
        <v>110</v>
      </c>
      <c r="H369" s="6">
        <v>344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5</v>
      </c>
      <c r="G370" s="6">
        <v>155</v>
      </c>
      <c r="H370" s="6">
        <v>410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5</v>
      </c>
      <c r="G371" s="6">
        <v>243</v>
      </c>
      <c r="H371" s="6">
        <v>424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>
        <v>5</v>
      </c>
      <c r="G372" s="6">
        <v>353</v>
      </c>
      <c r="H372" s="6">
        <v>392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>
        <v>5</v>
      </c>
      <c r="G373" s="6">
        <v>431</v>
      </c>
      <c r="H373" s="6">
        <v>341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>
        <v>122</v>
      </c>
      <c r="F374" s="6">
        <v>5</v>
      </c>
      <c r="G374" s="6">
        <v>450</v>
      </c>
      <c r="H374" s="6">
        <v>291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>
        <v>93</v>
      </c>
      <c r="F375" s="6">
        <v>5</v>
      </c>
      <c r="G375" s="6">
        <v>530</v>
      </c>
      <c r="H375" s="6">
        <v>248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18</v>
      </c>
      <c r="E376" s="7">
        <v>54</v>
      </c>
      <c r="F376" s="8" t="s">
        <v>18</v>
      </c>
      <c r="G376" s="6">
        <v>576</v>
      </c>
      <c r="H376" s="7">
        <v>217</v>
      </c>
      <c r="I376" s="9" t="s">
        <v>18</v>
      </c>
      <c r="J376" s="10"/>
      <c r="K376" s="9" t="s">
        <v>18</v>
      </c>
      <c r="L376" s="5"/>
      <c r="M376" s="2"/>
    </row>
    <row r="377" spans="1:13" ht="15.75">
      <c r="A377" s="2" t="s">
        <v>19</v>
      </c>
      <c r="B377" s="2"/>
      <c r="C377" s="11">
        <f t="shared" ref="C377:L377" si="18">SUM(C346:C376)</f>
        <v>0</v>
      </c>
      <c r="D377" s="11">
        <f t="shared" si="18"/>
        <v>0</v>
      </c>
      <c r="E377" s="11">
        <f t="shared" si="18"/>
        <v>269</v>
      </c>
      <c r="F377" s="11">
        <f t="shared" si="18"/>
        <v>735</v>
      </c>
      <c r="G377" s="11">
        <f t="shared" si="18"/>
        <v>4880</v>
      </c>
      <c r="H377" s="11">
        <f t="shared" si="18"/>
        <v>11215</v>
      </c>
      <c r="I377" s="11">
        <f t="shared" si="18"/>
        <v>1197</v>
      </c>
      <c r="J377" s="11">
        <f t="shared" si="18"/>
        <v>0</v>
      </c>
      <c r="K377" s="11">
        <f t="shared" si="18"/>
        <v>0</v>
      </c>
      <c r="L377" s="11">
        <f t="shared" si="18"/>
        <v>0</v>
      </c>
      <c r="M377" s="2"/>
    </row>
    <row r="378" spans="1:13" ht="15.75">
      <c r="A378" s="2" t="s">
        <v>20</v>
      </c>
      <c r="B378" s="2"/>
      <c r="C378" s="12">
        <f t="shared" ref="C378:L378" si="19">C377*1.9835</f>
        <v>0</v>
      </c>
      <c r="D378" s="12">
        <f t="shared" si="19"/>
        <v>0</v>
      </c>
      <c r="E378" s="12">
        <f t="shared" si="19"/>
        <v>533.56150000000002</v>
      </c>
      <c r="F378" s="12">
        <f t="shared" si="19"/>
        <v>1457.8724999999999</v>
      </c>
      <c r="G378" s="12">
        <f t="shared" si="19"/>
        <v>9679.48</v>
      </c>
      <c r="H378" s="12">
        <f t="shared" si="19"/>
        <v>22244.952499999999</v>
      </c>
      <c r="I378" s="12">
        <f t="shared" si="19"/>
        <v>2374.2494999999999</v>
      </c>
      <c r="J378" s="12">
        <f t="shared" si="19"/>
        <v>0</v>
      </c>
      <c r="K378" s="12">
        <f t="shared" si="19"/>
        <v>0</v>
      </c>
      <c r="L378" s="12">
        <f t="shared" si="19"/>
        <v>0</v>
      </c>
      <c r="M378" s="2"/>
    </row>
    <row r="379" spans="1:13" ht="15.75">
      <c r="A379" s="2"/>
      <c r="B379" s="2"/>
      <c r="C379" s="11"/>
      <c r="D379" s="11"/>
      <c r="E379" s="11"/>
      <c r="F379" s="11"/>
      <c r="G379" s="11"/>
      <c r="H379" s="11"/>
      <c r="I379" s="11" t="s">
        <v>21</v>
      </c>
      <c r="J379" s="11"/>
      <c r="K379" s="13">
        <f>COUNTA(C346:L376)-4</f>
        <v>106</v>
      </c>
      <c r="L379" s="11" t="s">
        <v>22</v>
      </c>
      <c r="M379" s="2"/>
    </row>
    <row r="380" spans="1:13" ht="16.5" thickBot="1">
      <c r="A380" s="14">
        <v>1979</v>
      </c>
      <c r="B380" s="14" t="s">
        <v>23</v>
      </c>
      <c r="C380" s="14"/>
      <c r="D380" s="15">
        <f>SUM(C377:L377)</f>
        <v>18296</v>
      </c>
      <c r="E380" s="16" t="s">
        <v>19</v>
      </c>
      <c r="F380" s="16"/>
      <c r="G380" s="15">
        <f>D380*1.9835</f>
        <v>36290.116000000002</v>
      </c>
      <c r="H380" s="16" t="s">
        <v>24</v>
      </c>
      <c r="I380" s="14" t="s">
        <v>25</v>
      </c>
      <c r="J380" s="14"/>
      <c r="K380" s="17">
        <v>106</v>
      </c>
      <c r="L380" s="14" t="s">
        <v>22</v>
      </c>
      <c r="M380" s="2"/>
    </row>
    <row r="381" spans="1:13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0" type="noConversion"/>
  <pageMargins left="1" right="0.441" top="0.5" bottom="0.25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48"/>
  </sheetPr>
  <dimension ref="A1:M381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2" t="s">
        <v>29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1" t="s">
        <v>2</v>
      </c>
      <c r="F2" s="2"/>
      <c r="G2" s="2" t="s">
        <v>3</v>
      </c>
      <c r="H2" s="2"/>
      <c r="I2" s="2" t="s">
        <v>4</v>
      </c>
      <c r="J2" s="2"/>
      <c r="K2" s="2" t="s">
        <v>5</v>
      </c>
      <c r="L2" s="2"/>
      <c r="M2" s="2"/>
    </row>
    <row r="3" spans="1:13" ht="16.5" thickBot="1">
      <c r="A3" s="3" t="s">
        <v>6</v>
      </c>
      <c r="B3" s="3" t="s">
        <v>7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15</v>
      </c>
      <c r="K3" s="4" t="s">
        <v>16</v>
      </c>
      <c r="L3" s="4" t="s">
        <v>17</v>
      </c>
      <c r="M3" s="2"/>
    </row>
    <row r="4" spans="1:13" ht="16.5" thickTop="1">
      <c r="A4" s="1">
        <v>1980</v>
      </c>
      <c r="B4" s="5">
        <v>1</v>
      </c>
      <c r="C4" s="6"/>
      <c r="D4" s="6"/>
      <c r="E4" s="6"/>
      <c r="F4" s="6">
        <v>33</v>
      </c>
      <c r="G4" s="6">
        <v>332</v>
      </c>
      <c r="H4" s="6">
        <v>502</v>
      </c>
      <c r="I4" s="6">
        <v>97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>
        <v>33</v>
      </c>
      <c r="G5" s="6">
        <v>321</v>
      </c>
      <c r="H5" s="6">
        <v>489</v>
      </c>
      <c r="I5" s="6">
        <v>93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33</v>
      </c>
      <c r="G6" s="6">
        <v>334</v>
      </c>
      <c r="H6" s="6">
        <v>477</v>
      </c>
      <c r="I6" s="6">
        <v>89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>
        <v>33</v>
      </c>
      <c r="G7" s="6">
        <v>388</v>
      </c>
      <c r="H7" s="6">
        <v>493</v>
      </c>
      <c r="I7" s="6">
        <v>89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>
        <v>33</v>
      </c>
      <c r="G8" s="6">
        <v>435</v>
      </c>
      <c r="H8" s="6">
        <v>518</v>
      </c>
      <c r="I8" s="6">
        <v>78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33</v>
      </c>
      <c r="G9" s="6">
        <v>454</v>
      </c>
      <c r="H9" s="6">
        <v>411</v>
      </c>
      <c r="I9" s="6">
        <v>72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33</v>
      </c>
      <c r="G10" s="6">
        <v>525</v>
      </c>
      <c r="H10" s="6">
        <v>307</v>
      </c>
      <c r="I10" s="6">
        <v>72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33</v>
      </c>
      <c r="G11" s="6">
        <v>630</v>
      </c>
      <c r="H11" s="6">
        <v>293</v>
      </c>
      <c r="I11" s="6">
        <v>57</v>
      </c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33</v>
      </c>
      <c r="G12" s="6">
        <v>674</v>
      </c>
      <c r="H12" s="6">
        <v>311</v>
      </c>
      <c r="I12" s="6">
        <v>16</v>
      </c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>
        <v>33</v>
      </c>
      <c r="G13" s="6">
        <v>688</v>
      </c>
      <c r="H13" s="6">
        <v>322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>
        <v>32</v>
      </c>
      <c r="G14" s="6">
        <v>691</v>
      </c>
      <c r="H14" s="6">
        <v>363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>
        <v>49</v>
      </c>
      <c r="G15" s="6">
        <v>685</v>
      </c>
      <c r="H15" s="6">
        <v>446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>
        <v>54</v>
      </c>
      <c r="G16" s="6">
        <v>687</v>
      </c>
      <c r="H16" s="6">
        <v>474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>
        <v>49</v>
      </c>
      <c r="G17" s="6">
        <v>690</v>
      </c>
      <c r="H17" s="6">
        <v>488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>
        <v>73</v>
      </c>
      <c r="F18" s="6">
        <v>49</v>
      </c>
      <c r="G18" s="6">
        <v>686</v>
      </c>
      <c r="H18" s="6">
        <v>393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>
        <v>53</v>
      </c>
      <c r="F19" s="6">
        <v>49</v>
      </c>
      <c r="G19" s="6">
        <v>681</v>
      </c>
      <c r="H19" s="6">
        <v>147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>
        <v>20</v>
      </c>
      <c r="F20" s="6">
        <v>78</v>
      </c>
      <c r="G20" s="6">
        <v>666</v>
      </c>
      <c r="H20" s="6">
        <v>77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>
        <v>20</v>
      </c>
      <c r="F21" s="6">
        <v>100</v>
      </c>
      <c r="G21" s="6">
        <v>652</v>
      </c>
      <c r="H21" s="6">
        <v>52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>
        <v>19</v>
      </c>
      <c r="F22" s="6">
        <v>116</v>
      </c>
      <c r="G22" s="6">
        <v>636</v>
      </c>
      <c r="H22" s="6">
        <v>40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>
        <v>50</v>
      </c>
      <c r="F23" s="6">
        <v>80</v>
      </c>
      <c r="G23" s="6">
        <v>632</v>
      </c>
      <c r="H23" s="6">
        <v>29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>
        <v>63</v>
      </c>
      <c r="F24" s="6">
        <v>60</v>
      </c>
      <c r="G24" s="6">
        <v>618</v>
      </c>
      <c r="H24" s="6">
        <v>40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>
        <v>63</v>
      </c>
      <c r="F25" s="6">
        <v>59</v>
      </c>
      <c r="G25" s="6">
        <v>602</v>
      </c>
      <c r="H25" s="6">
        <v>40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>
        <v>48</v>
      </c>
      <c r="F26" s="6">
        <v>59</v>
      </c>
      <c r="G26" s="6">
        <v>589</v>
      </c>
      <c r="H26" s="6">
        <v>40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>
        <v>40</v>
      </c>
      <c r="F27" s="6">
        <v>72</v>
      </c>
      <c r="G27" s="6">
        <v>577</v>
      </c>
      <c r="H27" s="6">
        <v>40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>
        <v>40</v>
      </c>
      <c r="F28" s="6">
        <v>99</v>
      </c>
      <c r="G28" s="6">
        <v>560</v>
      </c>
      <c r="H28" s="6">
        <v>40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>
        <v>40</v>
      </c>
      <c r="F29" s="6">
        <v>107</v>
      </c>
      <c r="G29" s="6">
        <v>518</v>
      </c>
      <c r="H29" s="6">
        <v>56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>
        <v>39</v>
      </c>
      <c r="F30" s="6">
        <v>116</v>
      </c>
      <c r="G30" s="6">
        <v>500</v>
      </c>
      <c r="H30" s="6">
        <v>63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>
        <v>29</v>
      </c>
      <c r="F31" s="6">
        <v>148</v>
      </c>
      <c r="G31" s="6">
        <v>490</v>
      </c>
      <c r="H31" s="6">
        <v>67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>
        <v>35</v>
      </c>
      <c r="F32" s="6">
        <v>164</v>
      </c>
      <c r="G32" s="6">
        <v>511</v>
      </c>
      <c r="H32" s="6">
        <v>88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>
        <v>33</v>
      </c>
      <c r="F33" s="6">
        <v>216</v>
      </c>
      <c r="G33" s="6">
        <v>532</v>
      </c>
      <c r="H33" s="6">
        <v>97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18</v>
      </c>
      <c r="E34" s="7">
        <v>33</v>
      </c>
      <c r="F34" s="8" t="s">
        <v>18</v>
      </c>
      <c r="G34" s="6">
        <v>514</v>
      </c>
      <c r="H34" s="7">
        <v>97</v>
      </c>
      <c r="I34" s="9" t="s">
        <v>18</v>
      </c>
      <c r="J34" s="10"/>
      <c r="K34" s="9" t="s">
        <v>18</v>
      </c>
      <c r="L34" s="5"/>
      <c r="M34" s="2"/>
    </row>
    <row r="35" spans="1:13" ht="15.75">
      <c r="A35" s="2" t="s">
        <v>19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698</v>
      </c>
      <c r="F35" s="11">
        <f t="shared" si="0"/>
        <v>2086</v>
      </c>
      <c r="G35" s="11">
        <f t="shared" si="0"/>
        <v>17498</v>
      </c>
      <c r="H35" s="11">
        <f t="shared" si="0"/>
        <v>7300</v>
      </c>
      <c r="I35" s="11">
        <f t="shared" si="0"/>
        <v>663</v>
      </c>
      <c r="J35" s="11">
        <f t="shared" si="0"/>
        <v>0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20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1384.4829999999999</v>
      </c>
      <c r="F36" s="12">
        <f t="shared" si="1"/>
        <v>4137.5810000000001</v>
      </c>
      <c r="G36" s="12">
        <f t="shared" si="1"/>
        <v>34707.283000000003</v>
      </c>
      <c r="H36" s="12">
        <f t="shared" si="1"/>
        <v>14479.550000000001</v>
      </c>
      <c r="I36" s="12">
        <f t="shared" si="1"/>
        <v>1315.0605</v>
      </c>
      <c r="J36" s="12">
        <f t="shared" si="1"/>
        <v>0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21</v>
      </c>
      <c r="J37" s="11"/>
      <c r="K37" s="13">
        <f>COUNTA(C4:L34)-4</f>
        <v>118</v>
      </c>
      <c r="L37" s="11" t="s">
        <v>22</v>
      </c>
      <c r="M37" s="2"/>
    </row>
    <row r="38" spans="1:13" ht="16.5" thickBot="1">
      <c r="A38" s="14">
        <v>1980</v>
      </c>
      <c r="B38" s="14" t="s">
        <v>23</v>
      </c>
      <c r="C38" s="14"/>
      <c r="D38" s="15">
        <f>SUM(C35:L35)</f>
        <v>28245</v>
      </c>
      <c r="E38" s="16" t="s">
        <v>19</v>
      </c>
      <c r="F38" s="16"/>
      <c r="G38" s="15">
        <f>D38*1.9835-1</f>
        <v>56022.957500000004</v>
      </c>
      <c r="H38" s="16" t="s">
        <v>24</v>
      </c>
      <c r="I38" s="14" t="s">
        <v>25</v>
      </c>
      <c r="J38" s="14"/>
      <c r="K38" s="17">
        <v>118</v>
      </c>
      <c r="L38" s="14" t="s">
        <v>22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1" t="s">
        <v>2</v>
      </c>
      <c r="F40" s="2"/>
      <c r="G40" s="2" t="s">
        <v>3</v>
      </c>
      <c r="H40" s="2"/>
      <c r="I40" s="2" t="s">
        <v>4</v>
      </c>
      <c r="J40" s="2"/>
      <c r="K40" s="2" t="s">
        <v>5</v>
      </c>
      <c r="L40" s="2"/>
      <c r="M40" s="2"/>
    </row>
    <row r="41" spans="1:13" ht="16.5" thickBot="1">
      <c r="A41" s="3" t="s">
        <v>6</v>
      </c>
      <c r="B41" s="3" t="s">
        <v>7</v>
      </c>
      <c r="C41" s="4" t="s">
        <v>8</v>
      </c>
      <c r="D41" s="4" t="s">
        <v>9</v>
      </c>
      <c r="E41" s="4" t="s">
        <v>10</v>
      </c>
      <c r="F41" s="4" t="s">
        <v>11</v>
      </c>
      <c r="G41" s="4" t="s">
        <v>12</v>
      </c>
      <c r="H41" s="4" t="s">
        <v>13</v>
      </c>
      <c r="I41" s="4" t="s">
        <v>14</v>
      </c>
      <c r="J41" s="4" t="s">
        <v>15</v>
      </c>
      <c r="K41" s="4" t="s">
        <v>16</v>
      </c>
      <c r="L41" s="4" t="s">
        <v>17</v>
      </c>
      <c r="M41" s="2"/>
    </row>
    <row r="42" spans="1:13" ht="16.5" thickTop="1">
      <c r="A42" s="1">
        <v>1981</v>
      </c>
      <c r="B42" s="5">
        <v>1</v>
      </c>
      <c r="C42" s="6"/>
      <c r="D42" s="6"/>
      <c r="E42" s="6"/>
      <c r="F42" s="6">
        <v>88</v>
      </c>
      <c r="G42" s="6">
        <v>441</v>
      </c>
      <c r="H42" s="6">
        <v>30</v>
      </c>
      <c r="I42" s="6">
        <v>126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>
        <v>87</v>
      </c>
      <c r="G43" s="6">
        <v>435</v>
      </c>
      <c r="H43" s="6">
        <v>30</v>
      </c>
      <c r="I43" s="6">
        <v>122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>
        <v>86</v>
      </c>
      <c r="G44" s="6">
        <v>232</v>
      </c>
      <c r="H44" s="6">
        <v>30</v>
      </c>
      <c r="I44" s="6">
        <v>114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>
        <v>86</v>
      </c>
      <c r="G45" s="6">
        <v>94</v>
      </c>
      <c r="H45" s="6">
        <v>30</v>
      </c>
      <c r="I45" s="6">
        <v>89</v>
      </c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>
        <v>67</v>
      </c>
      <c r="G46" s="6">
        <v>82</v>
      </c>
      <c r="H46" s="6">
        <v>30</v>
      </c>
      <c r="I46" s="6">
        <v>76</v>
      </c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>
        <v>53</v>
      </c>
      <c r="G47" s="6">
        <v>106</v>
      </c>
      <c r="H47" s="6">
        <v>30</v>
      </c>
      <c r="I47" s="6">
        <v>75</v>
      </c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>
        <v>54</v>
      </c>
      <c r="G48" s="6">
        <v>171</v>
      </c>
      <c r="H48" s="6">
        <v>30</v>
      </c>
      <c r="I48" s="6">
        <v>75</v>
      </c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>
        <v>54</v>
      </c>
      <c r="G49" s="6">
        <v>268</v>
      </c>
      <c r="H49" s="6">
        <v>30</v>
      </c>
      <c r="I49" s="6">
        <v>22</v>
      </c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>
        <v>54</v>
      </c>
      <c r="G50" s="6">
        <v>332</v>
      </c>
      <c r="H50" s="6">
        <v>30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>
        <v>54</v>
      </c>
      <c r="G51" s="6">
        <v>359</v>
      </c>
      <c r="H51" s="6">
        <v>79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>
        <v>54</v>
      </c>
      <c r="G52" s="6">
        <v>374</v>
      </c>
      <c r="H52" s="6">
        <v>77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>
        <v>54</v>
      </c>
      <c r="G53" s="6">
        <v>379</v>
      </c>
      <c r="H53" s="6">
        <v>77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>
        <v>54</v>
      </c>
      <c r="G54" s="6">
        <v>472</v>
      </c>
      <c r="H54" s="6">
        <v>77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>
        <v>54</v>
      </c>
      <c r="G55" s="6">
        <v>610</v>
      </c>
      <c r="H55" s="6">
        <v>77</v>
      </c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>
        <v>54</v>
      </c>
      <c r="G56" s="6">
        <v>676</v>
      </c>
      <c r="H56" s="6">
        <v>78</v>
      </c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>
        <v>54</v>
      </c>
      <c r="G57" s="6">
        <v>618</v>
      </c>
      <c r="H57" s="6">
        <v>78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>
        <v>54</v>
      </c>
      <c r="G58" s="6">
        <v>504</v>
      </c>
      <c r="H58" s="6">
        <v>78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>
        <v>73</v>
      </c>
      <c r="G59" s="6">
        <v>347</v>
      </c>
      <c r="H59" s="6">
        <v>78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>
        <v>92</v>
      </c>
      <c r="G60" s="6">
        <v>290</v>
      </c>
      <c r="H60" s="6">
        <v>84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>
        <v>47</v>
      </c>
      <c r="F61" s="6">
        <v>98</v>
      </c>
      <c r="G61" s="6">
        <v>255</v>
      </c>
      <c r="H61" s="6">
        <v>89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>
        <v>81</v>
      </c>
      <c r="F62" s="6">
        <v>98</v>
      </c>
      <c r="G62" s="6">
        <v>253</v>
      </c>
      <c r="H62" s="6">
        <v>118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>
        <v>15</v>
      </c>
      <c r="F63" s="6">
        <v>119</v>
      </c>
      <c r="G63" s="6">
        <v>296</v>
      </c>
      <c r="H63" s="6">
        <v>167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>
        <v>15</v>
      </c>
      <c r="F64" s="6">
        <v>172</v>
      </c>
      <c r="G64" s="6">
        <v>323</v>
      </c>
      <c r="H64" s="6">
        <v>181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>
        <v>15</v>
      </c>
      <c r="F65" s="6">
        <v>223</v>
      </c>
      <c r="G65" s="6">
        <v>232</v>
      </c>
      <c r="H65" s="6">
        <v>225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>
        <v>15</v>
      </c>
      <c r="F66" s="6">
        <v>281</v>
      </c>
      <c r="G66" s="6">
        <v>76</v>
      </c>
      <c r="H66" s="6">
        <v>256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>
        <v>98</v>
      </c>
      <c r="F67" s="6">
        <v>318</v>
      </c>
      <c r="G67" s="6">
        <v>43</v>
      </c>
      <c r="H67" s="6">
        <v>259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>
        <v>117</v>
      </c>
      <c r="F68" s="6">
        <v>327</v>
      </c>
      <c r="G68" s="6">
        <v>30</v>
      </c>
      <c r="H68" s="6">
        <v>250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>
        <v>101</v>
      </c>
      <c r="F69" s="6">
        <v>329</v>
      </c>
      <c r="G69" s="6">
        <v>30</v>
      </c>
      <c r="H69" s="6">
        <v>227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>
        <v>88</v>
      </c>
      <c r="F70" s="6">
        <v>370</v>
      </c>
      <c r="G70" s="6">
        <v>30</v>
      </c>
      <c r="H70" s="6">
        <v>181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>
        <v>88</v>
      </c>
      <c r="F71" s="6">
        <v>414</v>
      </c>
      <c r="G71" s="6">
        <v>30</v>
      </c>
      <c r="H71" s="6">
        <v>164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18</v>
      </c>
      <c r="E72" s="7">
        <v>88</v>
      </c>
      <c r="F72" s="8" t="s">
        <v>18</v>
      </c>
      <c r="G72" s="6">
        <v>30</v>
      </c>
      <c r="H72" s="7">
        <v>144</v>
      </c>
      <c r="I72" s="9" t="s">
        <v>18</v>
      </c>
      <c r="J72" s="10"/>
      <c r="K72" s="9" t="s">
        <v>18</v>
      </c>
      <c r="L72" s="5"/>
      <c r="M72" s="2"/>
    </row>
    <row r="73" spans="1:13" ht="15.75">
      <c r="A73" s="2" t="s">
        <v>19</v>
      </c>
      <c r="B73" s="2"/>
      <c r="C73" s="11">
        <f t="shared" ref="C73:L73" si="2">SUM(C42:C72)</f>
        <v>0</v>
      </c>
      <c r="D73" s="11">
        <f t="shared" si="2"/>
        <v>0</v>
      </c>
      <c r="E73" s="11">
        <f t="shared" si="2"/>
        <v>768</v>
      </c>
      <c r="F73" s="11">
        <f t="shared" si="2"/>
        <v>3975</v>
      </c>
      <c r="G73" s="11">
        <f t="shared" si="2"/>
        <v>8418</v>
      </c>
      <c r="H73" s="11">
        <f t="shared" si="2"/>
        <v>3314</v>
      </c>
      <c r="I73" s="11">
        <f t="shared" si="2"/>
        <v>699</v>
      </c>
      <c r="J73" s="11">
        <f t="shared" si="2"/>
        <v>0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20</v>
      </c>
      <c r="B74" s="2"/>
      <c r="C74" s="12">
        <f t="shared" ref="C74:L74" si="3">C73*1.9835</f>
        <v>0</v>
      </c>
      <c r="D74" s="12">
        <f t="shared" si="3"/>
        <v>0</v>
      </c>
      <c r="E74" s="12">
        <f t="shared" si="3"/>
        <v>1523.328</v>
      </c>
      <c r="F74" s="12">
        <f t="shared" si="3"/>
        <v>7884.4125000000004</v>
      </c>
      <c r="G74" s="12">
        <f t="shared" si="3"/>
        <v>16697.102999999999</v>
      </c>
      <c r="H74" s="12">
        <f t="shared" si="3"/>
        <v>6573.3190000000004</v>
      </c>
      <c r="I74" s="12">
        <f t="shared" si="3"/>
        <v>1386.4665</v>
      </c>
      <c r="J74" s="12">
        <f t="shared" si="3"/>
        <v>0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21</v>
      </c>
      <c r="J75" s="11"/>
      <c r="K75" s="13">
        <f>COUNTA(C42:L72)-4</f>
        <v>112</v>
      </c>
      <c r="L75" s="11" t="s">
        <v>22</v>
      </c>
      <c r="M75" s="2"/>
    </row>
    <row r="76" spans="1:13" ht="16.5" thickBot="1">
      <c r="A76" s="14">
        <v>1981</v>
      </c>
      <c r="B76" s="14" t="s">
        <v>23</v>
      </c>
      <c r="C76" s="14"/>
      <c r="D76" s="15">
        <f>SUM(C73:L73)</f>
        <v>17174</v>
      </c>
      <c r="E76" s="16" t="s">
        <v>19</v>
      </c>
      <c r="F76" s="16"/>
      <c r="G76" s="15">
        <f>D76*1.9835-1</f>
        <v>34063.629000000001</v>
      </c>
      <c r="H76" s="16" t="s">
        <v>24</v>
      </c>
      <c r="I76" s="14" t="s">
        <v>25</v>
      </c>
      <c r="J76" s="14"/>
      <c r="K76" s="17">
        <v>112</v>
      </c>
      <c r="L76" s="14" t="s">
        <v>22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1" t="s">
        <v>2</v>
      </c>
      <c r="F78" s="2"/>
      <c r="G78" s="2" t="s">
        <v>3</v>
      </c>
      <c r="H78" s="2"/>
      <c r="I78" s="2" t="s">
        <v>4</v>
      </c>
      <c r="J78" s="2"/>
      <c r="K78" s="2" t="s">
        <v>5</v>
      </c>
      <c r="L78" s="2"/>
      <c r="M78" s="2"/>
    </row>
    <row r="79" spans="1:13" ht="16.5" thickBot="1">
      <c r="A79" s="3" t="s">
        <v>6</v>
      </c>
      <c r="B79" s="3" t="s">
        <v>7</v>
      </c>
      <c r="C79" s="4" t="s">
        <v>8</v>
      </c>
      <c r="D79" s="4" t="s">
        <v>9</v>
      </c>
      <c r="E79" s="4" t="s">
        <v>10</v>
      </c>
      <c r="F79" s="4" t="s">
        <v>11</v>
      </c>
      <c r="G79" s="4" t="s">
        <v>12</v>
      </c>
      <c r="H79" s="4" t="s">
        <v>13</v>
      </c>
      <c r="I79" s="4" t="s">
        <v>14</v>
      </c>
      <c r="J79" s="4" t="s">
        <v>15</v>
      </c>
      <c r="K79" s="4" t="s">
        <v>16</v>
      </c>
      <c r="L79" s="4" t="s">
        <v>17</v>
      </c>
      <c r="M79" s="2"/>
    </row>
    <row r="80" spans="1:13" ht="16.5" thickTop="1">
      <c r="A80" s="1">
        <v>1982</v>
      </c>
      <c r="B80" s="5">
        <v>1</v>
      </c>
      <c r="C80" s="6"/>
      <c r="D80" s="6"/>
      <c r="E80" s="6"/>
      <c r="F80" s="6">
        <v>11</v>
      </c>
      <c r="G80" s="6">
        <v>73</v>
      </c>
      <c r="H80" s="6">
        <v>492</v>
      </c>
      <c r="I80" s="6">
        <v>46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>
        <v>11</v>
      </c>
      <c r="G81" s="6">
        <v>67</v>
      </c>
      <c r="H81" s="6">
        <v>492</v>
      </c>
      <c r="I81" s="6">
        <v>28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>
        <v>11</v>
      </c>
      <c r="G82" s="6">
        <v>67</v>
      </c>
      <c r="H82" s="6">
        <v>511</v>
      </c>
      <c r="I82" s="6">
        <v>35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>
        <v>11</v>
      </c>
      <c r="G83" s="6">
        <v>67</v>
      </c>
      <c r="H83" s="6">
        <v>566</v>
      </c>
      <c r="I83" s="6">
        <v>38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>
        <v>11</v>
      </c>
      <c r="G84" s="6">
        <v>78</v>
      </c>
      <c r="H84" s="6">
        <v>597</v>
      </c>
      <c r="I84" s="6">
        <v>38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>
        <v>11</v>
      </c>
      <c r="G85" s="6">
        <v>84</v>
      </c>
      <c r="H85" s="6">
        <v>538</v>
      </c>
      <c r="I85" s="6">
        <v>38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>
        <v>11</v>
      </c>
      <c r="G86" s="6">
        <v>98</v>
      </c>
      <c r="H86" s="6">
        <v>479</v>
      </c>
      <c r="I86" s="6">
        <v>53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>
        <v>11</v>
      </c>
      <c r="G87" s="6">
        <v>113</v>
      </c>
      <c r="H87" s="6">
        <v>467</v>
      </c>
      <c r="I87" s="6">
        <v>60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>
        <v>11</v>
      </c>
      <c r="G88" s="6">
        <v>126</v>
      </c>
      <c r="H88" s="6">
        <v>469</v>
      </c>
      <c r="I88" s="6">
        <v>60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>
        <v>11</v>
      </c>
      <c r="G89" s="6">
        <v>130</v>
      </c>
      <c r="H89" s="6">
        <v>370</v>
      </c>
      <c r="I89" s="6">
        <v>52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>
        <v>11</v>
      </c>
      <c r="G90" s="6">
        <v>130</v>
      </c>
      <c r="H90" s="6">
        <v>249</v>
      </c>
      <c r="I90" s="6">
        <v>49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>
        <v>11</v>
      </c>
      <c r="G91" s="6">
        <v>130</v>
      </c>
      <c r="H91" s="6">
        <v>212</v>
      </c>
      <c r="I91" s="6">
        <v>49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>
        <v>11</v>
      </c>
      <c r="G92" s="6">
        <v>148</v>
      </c>
      <c r="H92" s="6">
        <v>192</v>
      </c>
      <c r="I92" s="6">
        <v>17</v>
      </c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>
        <v>11</v>
      </c>
      <c r="G93" s="6">
        <v>157</v>
      </c>
      <c r="H93" s="6">
        <v>176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>
        <v>11</v>
      </c>
      <c r="G94" s="6">
        <v>175</v>
      </c>
      <c r="H94" s="6">
        <v>172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>
        <v>84</v>
      </c>
      <c r="G95" s="6">
        <v>232</v>
      </c>
      <c r="H95" s="6">
        <v>208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>
        <v>74</v>
      </c>
      <c r="G96" s="6">
        <v>303</v>
      </c>
      <c r="H96" s="6">
        <v>274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>
        <v>39</v>
      </c>
      <c r="G97" s="6">
        <v>322</v>
      </c>
      <c r="H97" s="6">
        <v>316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>
        <v>76</v>
      </c>
      <c r="F98" s="6">
        <v>39</v>
      </c>
      <c r="G98" s="6">
        <v>364</v>
      </c>
      <c r="H98" s="6">
        <v>348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>
        <v>100</v>
      </c>
      <c r="F99" s="6">
        <v>39</v>
      </c>
      <c r="G99" s="6">
        <v>438</v>
      </c>
      <c r="H99" s="6">
        <v>399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>
        <v>16</v>
      </c>
      <c r="F100" s="6">
        <v>39</v>
      </c>
      <c r="G100" s="6">
        <v>521</v>
      </c>
      <c r="H100" s="6">
        <v>416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>
        <v>11</v>
      </c>
      <c r="F101" s="6">
        <v>49</v>
      </c>
      <c r="G101" s="6">
        <v>499</v>
      </c>
      <c r="H101" s="6">
        <v>425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>
        <v>11</v>
      </c>
      <c r="F102" s="6">
        <v>55</v>
      </c>
      <c r="G102" s="6">
        <v>469</v>
      </c>
      <c r="H102" s="6">
        <v>185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>
        <v>11</v>
      </c>
      <c r="F103" s="6">
        <v>52</v>
      </c>
      <c r="G103" s="6">
        <v>452</v>
      </c>
      <c r="H103" s="6">
        <v>54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>
        <v>11</v>
      </c>
      <c r="F104" s="6">
        <v>45</v>
      </c>
      <c r="G104" s="6">
        <v>456</v>
      </c>
      <c r="H104" s="6">
        <v>48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>
        <v>11</v>
      </c>
      <c r="F105" s="6">
        <v>45</v>
      </c>
      <c r="G105" s="6">
        <v>446</v>
      </c>
      <c r="H105" s="6">
        <v>50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>
        <v>11</v>
      </c>
      <c r="F106" s="6">
        <v>45</v>
      </c>
      <c r="G106" s="6">
        <v>462</v>
      </c>
      <c r="H106" s="6">
        <v>64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>
        <v>11</v>
      </c>
      <c r="F107" s="6">
        <v>57</v>
      </c>
      <c r="G107" s="6">
        <v>538</v>
      </c>
      <c r="H107" s="6">
        <v>70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>
        <v>11</v>
      </c>
      <c r="F108" s="6">
        <v>65</v>
      </c>
      <c r="G108" s="6">
        <v>568</v>
      </c>
      <c r="H108" s="6">
        <v>70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>
        <v>11</v>
      </c>
      <c r="F109" s="6">
        <v>82</v>
      </c>
      <c r="G109" s="6">
        <v>565</v>
      </c>
      <c r="H109" s="6">
        <v>71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18</v>
      </c>
      <c r="E110" s="7">
        <v>11</v>
      </c>
      <c r="F110" s="8" t="s">
        <v>18</v>
      </c>
      <c r="G110" s="6">
        <v>513</v>
      </c>
      <c r="H110" s="7">
        <v>74</v>
      </c>
      <c r="I110" s="9" t="s">
        <v>18</v>
      </c>
      <c r="J110" s="10"/>
      <c r="K110" s="9" t="s">
        <v>18</v>
      </c>
      <c r="L110" s="5"/>
      <c r="M110" s="2"/>
    </row>
    <row r="111" spans="1:13" ht="15.75">
      <c r="A111" s="2" t="s">
        <v>19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302</v>
      </c>
      <c r="F111" s="11">
        <f t="shared" si="4"/>
        <v>974</v>
      </c>
      <c r="G111" s="11">
        <f t="shared" si="4"/>
        <v>8791</v>
      </c>
      <c r="H111" s="11">
        <f t="shared" si="4"/>
        <v>9054</v>
      </c>
      <c r="I111" s="11">
        <f t="shared" si="4"/>
        <v>563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20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599.01700000000005</v>
      </c>
      <c r="F112" s="12">
        <f t="shared" si="5"/>
        <v>1931.9290000000001</v>
      </c>
      <c r="G112" s="12">
        <f t="shared" si="5"/>
        <v>17436.948499999999</v>
      </c>
      <c r="H112" s="12">
        <f t="shared" si="5"/>
        <v>17958.609</v>
      </c>
      <c r="I112" s="12">
        <f t="shared" si="5"/>
        <v>1116.7104999999999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21</v>
      </c>
      <c r="J113" s="11"/>
      <c r="K113" s="13">
        <f>COUNTA(C80:L110)-4</f>
        <v>118</v>
      </c>
      <c r="L113" s="11" t="s">
        <v>22</v>
      </c>
      <c r="M113" s="2"/>
    </row>
    <row r="114" spans="1:13" ht="16.5" thickBot="1">
      <c r="A114" s="14">
        <v>1982</v>
      </c>
      <c r="B114" s="14" t="s">
        <v>23</v>
      </c>
      <c r="C114" s="14"/>
      <c r="D114" s="15">
        <f>SUM(C111:L111)</f>
        <v>19684</v>
      </c>
      <c r="E114" s="16" t="s">
        <v>19</v>
      </c>
      <c r="F114" s="16"/>
      <c r="G114" s="15">
        <f>D114*1.9835</f>
        <v>39043.214</v>
      </c>
      <c r="H114" s="16" t="s">
        <v>24</v>
      </c>
      <c r="I114" s="14" t="s">
        <v>25</v>
      </c>
      <c r="J114" s="14"/>
      <c r="K114" s="17">
        <v>118</v>
      </c>
      <c r="L114" s="14" t="s">
        <v>22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 ht="15.75">
      <c r="A116" s="2" t="s">
        <v>1</v>
      </c>
      <c r="B116" s="2"/>
      <c r="C116" s="2"/>
      <c r="D116" s="2"/>
      <c r="E116" s="1" t="s">
        <v>2</v>
      </c>
      <c r="F116" s="2"/>
      <c r="G116" s="2" t="s">
        <v>3</v>
      </c>
      <c r="H116" s="2"/>
      <c r="I116" s="2" t="s">
        <v>4</v>
      </c>
      <c r="J116" s="2"/>
      <c r="K116" s="2" t="s">
        <v>5</v>
      </c>
      <c r="L116" s="2"/>
      <c r="M116" s="2"/>
    </row>
    <row r="117" spans="1:13" ht="16.5" thickBot="1">
      <c r="A117" s="3" t="s">
        <v>6</v>
      </c>
      <c r="B117" s="3" t="s">
        <v>7</v>
      </c>
      <c r="C117" s="4" t="s">
        <v>8</v>
      </c>
      <c r="D117" s="4" t="s">
        <v>9</v>
      </c>
      <c r="E117" s="4" t="s">
        <v>10</v>
      </c>
      <c r="F117" s="4" t="s">
        <v>11</v>
      </c>
      <c r="G117" s="4" t="s">
        <v>12</v>
      </c>
      <c r="H117" s="4" t="s">
        <v>13</v>
      </c>
      <c r="I117" s="4" t="s">
        <v>14</v>
      </c>
      <c r="J117" s="4" t="s">
        <v>15</v>
      </c>
      <c r="K117" s="4" t="s">
        <v>16</v>
      </c>
      <c r="L117" s="4" t="s">
        <v>17</v>
      </c>
      <c r="M117" s="2"/>
    </row>
    <row r="118" spans="1:13" ht="16.5" thickTop="1">
      <c r="A118" s="1">
        <v>1983</v>
      </c>
      <c r="B118" s="5">
        <v>1</v>
      </c>
      <c r="C118" s="6"/>
      <c r="D118" s="6"/>
      <c r="E118" s="6"/>
      <c r="F118" s="6"/>
      <c r="G118" s="6">
        <v>226</v>
      </c>
      <c r="H118" s="6">
        <v>471</v>
      </c>
      <c r="I118" s="6">
        <v>304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>
        <v>24</v>
      </c>
      <c r="G119" s="6">
        <v>336</v>
      </c>
      <c r="H119" s="6">
        <v>473</v>
      </c>
      <c r="I119" s="6">
        <v>285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>
        <v>82</v>
      </c>
      <c r="G120" s="6">
        <v>365</v>
      </c>
      <c r="H120" s="6">
        <v>479</v>
      </c>
      <c r="I120" s="6">
        <v>198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>
        <v>17</v>
      </c>
      <c r="G121" s="6">
        <v>422</v>
      </c>
      <c r="H121" s="6">
        <v>513</v>
      </c>
      <c r="I121" s="6">
        <v>172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>
        <v>13</v>
      </c>
      <c r="G122" s="6">
        <v>505</v>
      </c>
      <c r="H122" s="6">
        <v>504</v>
      </c>
      <c r="I122" s="6">
        <v>169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>
        <v>10</v>
      </c>
      <c r="G123" s="6">
        <v>559</v>
      </c>
      <c r="H123" s="6">
        <v>482</v>
      </c>
      <c r="I123" s="6">
        <v>174</v>
      </c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/>
      <c r="F124" s="6">
        <v>10</v>
      </c>
      <c r="G124" s="6">
        <v>579</v>
      </c>
      <c r="H124" s="6">
        <v>477</v>
      </c>
      <c r="I124" s="6">
        <v>169</v>
      </c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/>
      <c r="F125" s="6">
        <v>10</v>
      </c>
      <c r="G125" s="6">
        <v>560</v>
      </c>
      <c r="H125" s="6">
        <v>463</v>
      </c>
      <c r="I125" s="6">
        <v>127</v>
      </c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/>
      <c r="F126" s="6">
        <v>13</v>
      </c>
      <c r="G126" s="6">
        <v>506</v>
      </c>
      <c r="H126" s="6">
        <v>448</v>
      </c>
      <c r="I126" s="6">
        <v>88</v>
      </c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/>
      <c r="F127" s="6">
        <v>11</v>
      </c>
      <c r="G127" s="6">
        <v>486</v>
      </c>
      <c r="H127" s="6">
        <v>434</v>
      </c>
      <c r="I127" s="6">
        <v>66</v>
      </c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>
        <v>10</v>
      </c>
      <c r="G128" s="6">
        <v>463</v>
      </c>
      <c r="H128" s="6">
        <v>417</v>
      </c>
      <c r="I128" s="6">
        <v>58</v>
      </c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>
        <v>10</v>
      </c>
      <c r="G129" s="6">
        <v>462</v>
      </c>
      <c r="H129" s="6">
        <v>424</v>
      </c>
      <c r="I129" s="6">
        <v>18</v>
      </c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>
        <v>10</v>
      </c>
      <c r="G130" s="6">
        <v>460</v>
      </c>
      <c r="H130" s="6">
        <v>417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>
        <v>10</v>
      </c>
      <c r="G131" s="6">
        <v>482</v>
      </c>
      <c r="H131" s="6">
        <v>412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>
        <v>10</v>
      </c>
      <c r="G132" s="6">
        <v>491</v>
      </c>
      <c r="H132" s="6">
        <v>394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>
        <v>10</v>
      </c>
      <c r="G133" s="6">
        <v>491</v>
      </c>
      <c r="H133" s="6">
        <v>354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>
        <v>10</v>
      </c>
      <c r="G134" s="6">
        <v>492</v>
      </c>
      <c r="H134" s="6">
        <v>387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/>
      <c r="F135" s="6">
        <v>10</v>
      </c>
      <c r="G135" s="6">
        <v>500</v>
      </c>
      <c r="H135" s="6">
        <v>453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/>
      <c r="F136" s="6">
        <v>10</v>
      </c>
      <c r="G136" s="6">
        <v>518</v>
      </c>
      <c r="H136" s="6">
        <v>459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>
        <v>57</v>
      </c>
      <c r="G137" s="6">
        <v>563</v>
      </c>
      <c r="H137" s="6">
        <v>424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/>
      <c r="F138" s="6">
        <v>110</v>
      </c>
      <c r="G138" s="6">
        <v>611</v>
      </c>
      <c r="H138" s="6">
        <v>413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/>
      <c r="F139" s="6">
        <v>86</v>
      </c>
      <c r="G139" s="6">
        <v>594</v>
      </c>
      <c r="H139" s="6">
        <v>291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/>
      <c r="F140" s="6">
        <v>85</v>
      </c>
      <c r="G140" s="6">
        <v>562</v>
      </c>
      <c r="H140" s="6">
        <v>166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/>
      <c r="F141" s="6">
        <v>79</v>
      </c>
      <c r="G141" s="6">
        <v>552</v>
      </c>
      <c r="H141" s="6">
        <v>113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/>
      <c r="F142" s="6">
        <v>72</v>
      </c>
      <c r="G142" s="6">
        <v>540</v>
      </c>
      <c r="H142" s="6">
        <v>103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/>
      <c r="F143" s="6">
        <v>72</v>
      </c>
      <c r="G143" s="6">
        <v>527</v>
      </c>
      <c r="H143" s="6">
        <v>101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/>
      <c r="F144" s="6">
        <v>91</v>
      </c>
      <c r="G144" s="6">
        <v>517</v>
      </c>
      <c r="H144" s="6">
        <v>122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/>
      <c r="F145" s="6">
        <v>117</v>
      </c>
      <c r="G145" s="6">
        <v>507</v>
      </c>
      <c r="H145" s="6">
        <v>130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/>
      <c r="F146" s="6">
        <v>157</v>
      </c>
      <c r="G146" s="6">
        <v>506</v>
      </c>
      <c r="H146" s="6">
        <v>176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/>
      <c r="F147" s="6">
        <v>171</v>
      </c>
      <c r="G147" s="6">
        <v>488</v>
      </c>
      <c r="H147" s="6">
        <v>262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18</v>
      </c>
      <c r="E148" s="7"/>
      <c r="F148" s="8" t="s">
        <v>18</v>
      </c>
      <c r="G148" s="6">
        <v>474</v>
      </c>
      <c r="H148" s="7">
        <v>279</v>
      </c>
      <c r="I148" s="9" t="s">
        <v>18</v>
      </c>
      <c r="J148" s="10"/>
      <c r="K148" s="9" t="s">
        <v>18</v>
      </c>
      <c r="L148" s="5"/>
      <c r="M148" s="2"/>
    </row>
    <row r="149" spans="1:13" ht="15.75">
      <c r="A149" s="2" t="s">
        <v>19</v>
      </c>
      <c r="B149" s="2"/>
      <c r="C149" s="11">
        <f t="shared" ref="C149:L149" si="6">SUM(C118:C148)</f>
        <v>0</v>
      </c>
      <c r="D149" s="11">
        <f t="shared" si="6"/>
        <v>0</v>
      </c>
      <c r="E149" s="11">
        <f t="shared" si="6"/>
        <v>0</v>
      </c>
      <c r="F149" s="11">
        <f t="shared" si="6"/>
        <v>1377</v>
      </c>
      <c r="G149" s="11">
        <f t="shared" si="6"/>
        <v>15344</v>
      </c>
      <c r="H149" s="11">
        <f t="shared" si="6"/>
        <v>11041</v>
      </c>
      <c r="I149" s="11">
        <f t="shared" si="6"/>
        <v>1828</v>
      </c>
      <c r="J149" s="11">
        <f t="shared" si="6"/>
        <v>0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20</v>
      </c>
      <c r="B150" s="2"/>
      <c r="C150" s="12">
        <f t="shared" ref="C150:L150" si="7">C149*1.9835</f>
        <v>0</v>
      </c>
      <c r="D150" s="12">
        <f t="shared" si="7"/>
        <v>0</v>
      </c>
      <c r="E150" s="12">
        <f t="shared" si="7"/>
        <v>0</v>
      </c>
      <c r="F150" s="12">
        <f t="shared" si="7"/>
        <v>2731.2795000000001</v>
      </c>
      <c r="G150" s="12">
        <f t="shared" si="7"/>
        <v>30434.824000000001</v>
      </c>
      <c r="H150" s="12">
        <f t="shared" si="7"/>
        <v>21899.823500000002</v>
      </c>
      <c r="I150" s="12">
        <f t="shared" si="7"/>
        <v>3625.8380000000002</v>
      </c>
      <c r="J150" s="12">
        <f t="shared" si="7"/>
        <v>0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21</v>
      </c>
      <c r="J151" s="11"/>
      <c r="K151" s="13">
        <f>COUNTA(C118:L148)-4</f>
        <v>103</v>
      </c>
      <c r="L151" s="11" t="s">
        <v>22</v>
      </c>
      <c r="M151" s="2"/>
    </row>
    <row r="152" spans="1:13" ht="16.5" thickBot="1">
      <c r="A152" s="14">
        <v>1983</v>
      </c>
      <c r="B152" s="14" t="s">
        <v>23</v>
      </c>
      <c r="C152" s="14"/>
      <c r="D152" s="15">
        <f>SUM(C149:I149)</f>
        <v>29590</v>
      </c>
      <c r="E152" s="16" t="s">
        <v>19</v>
      </c>
      <c r="F152" s="16"/>
      <c r="G152" s="15">
        <f>D152*1.9835-2</f>
        <v>58689.764999999999</v>
      </c>
      <c r="H152" s="16" t="s">
        <v>24</v>
      </c>
      <c r="I152" s="14" t="s">
        <v>25</v>
      </c>
      <c r="J152" s="14"/>
      <c r="K152" s="17">
        <v>103</v>
      </c>
      <c r="L152" s="14" t="s">
        <v>22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 ht="15.75">
      <c r="A154" s="2" t="s">
        <v>1</v>
      </c>
      <c r="B154" s="2"/>
      <c r="C154" s="2"/>
      <c r="D154" s="2"/>
      <c r="E154" s="1" t="s">
        <v>2</v>
      </c>
      <c r="F154" s="2"/>
      <c r="G154" s="2" t="s">
        <v>3</v>
      </c>
      <c r="H154" s="2"/>
      <c r="I154" s="2" t="s">
        <v>4</v>
      </c>
      <c r="J154" s="2"/>
      <c r="K154" s="2" t="s">
        <v>5</v>
      </c>
      <c r="L154" s="2"/>
      <c r="M154" s="2"/>
    </row>
    <row r="155" spans="1:13" ht="16.5" thickBot="1">
      <c r="A155" s="3" t="s">
        <v>6</v>
      </c>
      <c r="B155" s="3" t="s">
        <v>7</v>
      </c>
      <c r="C155" s="4" t="s">
        <v>8</v>
      </c>
      <c r="D155" s="4" t="s">
        <v>9</v>
      </c>
      <c r="E155" s="4" t="s">
        <v>10</v>
      </c>
      <c r="F155" s="4" t="s">
        <v>11</v>
      </c>
      <c r="G155" s="4" t="s">
        <v>12</v>
      </c>
      <c r="H155" s="4" t="s">
        <v>13</v>
      </c>
      <c r="I155" s="4" t="s">
        <v>14</v>
      </c>
      <c r="J155" s="4" t="s">
        <v>15</v>
      </c>
      <c r="K155" s="4" t="s">
        <v>16</v>
      </c>
      <c r="L155" s="4" t="s">
        <v>17</v>
      </c>
      <c r="M155" s="2"/>
    </row>
    <row r="156" spans="1:13" ht="16.5" thickTop="1">
      <c r="A156" s="1">
        <v>1984</v>
      </c>
      <c r="B156" s="5">
        <v>1</v>
      </c>
      <c r="C156" s="6"/>
      <c r="D156" s="6"/>
      <c r="E156" s="6"/>
      <c r="F156" s="6"/>
      <c r="G156" s="6">
        <v>80</v>
      </c>
      <c r="H156" s="6">
        <v>503</v>
      </c>
      <c r="I156" s="6">
        <v>232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>
        <v>126</v>
      </c>
      <c r="H157" s="6">
        <v>506</v>
      </c>
      <c r="I157" s="6">
        <v>229</v>
      </c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>
        <v>154</v>
      </c>
      <c r="H158" s="6">
        <v>500</v>
      </c>
      <c r="I158" s="6">
        <v>230</v>
      </c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177</v>
      </c>
      <c r="H159" s="6">
        <v>465</v>
      </c>
      <c r="I159" s="6">
        <v>184</v>
      </c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>
        <v>217</v>
      </c>
      <c r="H160" s="6">
        <v>448</v>
      </c>
      <c r="I160" s="6">
        <v>162</v>
      </c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>
        <v>329</v>
      </c>
      <c r="H161" s="6">
        <v>447</v>
      </c>
      <c r="I161" s="6">
        <v>164</v>
      </c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/>
      <c r="G162" s="6">
        <v>419</v>
      </c>
      <c r="H162" s="6">
        <v>482</v>
      </c>
      <c r="I162" s="6">
        <v>144</v>
      </c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/>
      <c r="G163" s="6">
        <v>441</v>
      </c>
      <c r="H163" s="6">
        <v>525</v>
      </c>
      <c r="I163" s="6">
        <v>116</v>
      </c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/>
      <c r="G164" s="6">
        <v>487</v>
      </c>
      <c r="H164" s="6">
        <v>554</v>
      </c>
      <c r="I164" s="6">
        <v>107</v>
      </c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/>
      <c r="G165" s="6">
        <v>606</v>
      </c>
      <c r="H165" s="6">
        <v>550</v>
      </c>
      <c r="I165" s="6">
        <v>76</v>
      </c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/>
      <c r="G166" s="6">
        <v>652</v>
      </c>
      <c r="H166" s="6">
        <v>497</v>
      </c>
      <c r="I166" s="6">
        <v>51</v>
      </c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/>
      <c r="G167" s="6">
        <v>630</v>
      </c>
      <c r="H167" s="6">
        <v>473</v>
      </c>
      <c r="I167" s="6">
        <v>14</v>
      </c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/>
      <c r="G168" s="6">
        <v>605</v>
      </c>
      <c r="H168" s="6">
        <v>456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69</v>
      </c>
      <c r="G169" s="6">
        <v>546</v>
      </c>
      <c r="H169" s="6">
        <v>434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80</v>
      </c>
      <c r="G170" s="6">
        <v>526</v>
      </c>
      <c r="H170" s="6">
        <v>436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>
        <v>10</v>
      </c>
      <c r="G171" s="6">
        <v>533</v>
      </c>
      <c r="H171" s="6">
        <v>449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10</v>
      </c>
      <c r="G172" s="6">
        <v>545</v>
      </c>
      <c r="H172" s="6">
        <v>433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>
        <v>10</v>
      </c>
      <c r="G173" s="6">
        <v>550</v>
      </c>
      <c r="H173" s="6">
        <v>409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>
        <v>44</v>
      </c>
      <c r="G174" s="6">
        <v>584</v>
      </c>
      <c r="H174" s="6">
        <v>403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>
        <v>61</v>
      </c>
      <c r="G175" s="6">
        <v>596</v>
      </c>
      <c r="H175" s="6">
        <v>404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>
        <v>63</v>
      </c>
      <c r="G176" s="6">
        <v>579</v>
      </c>
      <c r="H176" s="6">
        <v>170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42</v>
      </c>
      <c r="G177" s="6">
        <v>573</v>
      </c>
      <c r="H177" s="6">
        <v>51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>
        <v>30</v>
      </c>
      <c r="G178" s="6">
        <v>560</v>
      </c>
      <c r="H178" s="6">
        <v>32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>
        <v>31</v>
      </c>
      <c r="G179" s="6">
        <v>598</v>
      </c>
      <c r="H179" s="6">
        <v>24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>
        <v>31</v>
      </c>
      <c r="G180" s="6">
        <v>609</v>
      </c>
      <c r="H180" s="6">
        <v>25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>
        <v>49</v>
      </c>
      <c r="G181" s="6">
        <v>584</v>
      </c>
      <c r="H181" s="6">
        <v>25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>
        <v>58</v>
      </c>
      <c r="G182" s="6">
        <v>557</v>
      </c>
      <c r="H182" s="6">
        <v>65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69</v>
      </c>
      <c r="G183" s="6">
        <v>505</v>
      </c>
      <c r="H183" s="6">
        <v>97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78</v>
      </c>
      <c r="G184" s="6">
        <v>489</v>
      </c>
      <c r="H184" s="6">
        <v>129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80</v>
      </c>
      <c r="G185" s="6">
        <v>493</v>
      </c>
      <c r="H185" s="6">
        <v>188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18</v>
      </c>
      <c r="E186" s="7"/>
      <c r="F186" s="8" t="s">
        <v>18</v>
      </c>
      <c r="G186" s="6">
        <v>495</v>
      </c>
      <c r="H186" s="7">
        <v>229</v>
      </c>
      <c r="I186" s="9" t="s">
        <v>18</v>
      </c>
      <c r="J186" s="10"/>
      <c r="K186" s="9" t="s">
        <v>18</v>
      </c>
      <c r="L186" s="5"/>
      <c r="M186" s="2"/>
    </row>
    <row r="187" spans="1:13" ht="15.75">
      <c r="A187" s="2" t="s">
        <v>19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0</v>
      </c>
      <c r="F187" s="11">
        <f t="shared" si="8"/>
        <v>815</v>
      </c>
      <c r="G187" s="11">
        <f t="shared" si="8"/>
        <v>14845</v>
      </c>
      <c r="H187" s="11">
        <f t="shared" si="8"/>
        <v>10409</v>
      </c>
      <c r="I187" s="11">
        <f t="shared" si="8"/>
        <v>1709</v>
      </c>
      <c r="J187" s="11">
        <f t="shared" si="8"/>
        <v>0</v>
      </c>
      <c r="K187" s="11">
        <f t="shared" si="8"/>
        <v>0</v>
      </c>
      <c r="L187" s="11">
        <f t="shared" si="8"/>
        <v>0</v>
      </c>
      <c r="M187" s="2"/>
    </row>
    <row r="188" spans="1:13" ht="15.75">
      <c r="A188" s="2" t="s">
        <v>20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0</v>
      </c>
      <c r="F188" s="12">
        <f t="shared" si="9"/>
        <v>1616.5525</v>
      </c>
      <c r="G188" s="12">
        <f t="shared" si="9"/>
        <v>29445.057499999999</v>
      </c>
      <c r="H188" s="12">
        <f t="shared" si="9"/>
        <v>20646.251500000002</v>
      </c>
      <c r="I188" s="12">
        <f t="shared" si="9"/>
        <v>3389.8015</v>
      </c>
      <c r="J188" s="12">
        <f t="shared" si="9"/>
        <v>0</v>
      </c>
      <c r="K188" s="12">
        <f t="shared" si="9"/>
        <v>0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21</v>
      </c>
      <c r="J189" s="11"/>
      <c r="K189" s="13">
        <f>COUNTA(C156:L186)-4</f>
        <v>91</v>
      </c>
      <c r="L189" s="11" t="s">
        <v>22</v>
      </c>
      <c r="M189" s="2"/>
    </row>
    <row r="190" spans="1:13" ht="16.5" thickBot="1">
      <c r="A190" s="14">
        <v>1984</v>
      </c>
      <c r="B190" s="14" t="s">
        <v>23</v>
      </c>
      <c r="C190" s="14"/>
      <c r="D190" s="15">
        <f>SUM(C187:I187)</f>
        <v>27778</v>
      </c>
      <c r="E190" s="16" t="s">
        <v>19</v>
      </c>
      <c r="F190" s="16"/>
      <c r="G190" s="15">
        <f>D190*1.9835-1</f>
        <v>55096.663</v>
      </c>
      <c r="H190" s="16" t="s">
        <v>24</v>
      </c>
      <c r="I190" s="14" t="s">
        <v>25</v>
      </c>
      <c r="J190" s="14"/>
      <c r="K190" s="17">
        <v>91</v>
      </c>
      <c r="L190" s="14" t="s">
        <v>22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 ht="15.75">
      <c r="A192" s="2" t="s">
        <v>1</v>
      </c>
      <c r="B192" s="2"/>
      <c r="C192" s="2"/>
      <c r="D192" s="2"/>
      <c r="E192" s="1" t="s">
        <v>2</v>
      </c>
      <c r="F192" s="2"/>
      <c r="G192" s="2" t="s">
        <v>3</v>
      </c>
      <c r="H192" s="2"/>
      <c r="I192" s="2" t="s">
        <v>4</v>
      </c>
      <c r="J192" s="2"/>
      <c r="K192" s="2" t="s">
        <v>5</v>
      </c>
      <c r="L192" s="2"/>
      <c r="M192" s="2"/>
    </row>
    <row r="193" spans="1:13" ht="16.5" thickBot="1">
      <c r="A193" s="3" t="s">
        <v>6</v>
      </c>
      <c r="B193" s="3" t="s">
        <v>7</v>
      </c>
      <c r="C193" s="4" t="s">
        <v>8</v>
      </c>
      <c r="D193" s="4" t="s">
        <v>9</v>
      </c>
      <c r="E193" s="4" t="s">
        <v>10</v>
      </c>
      <c r="F193" s="4" t="s">
        <v>11</v>
      </c>
      <c r="G193" s="4" t="s">
        <v>12</v>
      </c>
      <c r="H193" s="4" t="s">
        <v>13</v>
      </c>
      <c r="I193" s="4" t="s">
        <v>14</v>
      </c>
      <c r="J193" s="4" t="s">
        <v>15</v>
      </c>
      <c r="K193" s="4" t="s">
        <v>16</v>
      </c>
      <c r="L193" s="4" t="s">
        <v>17</v>
      </c>
      <c r="M193" s="2"/>
    </row>
    <row r="194" spans="1:13" ht="16.5" thickTop="1">
      <c r="A194" s="1">
        <v>1985</v>
      </c>
      <c r="B194" s="5">
        <v>1</v>
      </c>
      <c r="C194" s="6"/>
      <c r="D194" s="6"/>
      <c r="E194" s="6"/>
      <c r="F194" s="6">
        <v>10</v>
      </c>
      <c r="G194" s="6">
        <v>381</v>
      </c>
      <c r="H194" s="6">
        <v>33</v>
      </c>
      <c r="I194" s="6">
        <v>80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>
        <v>10</v>
      </c>
      <c r="G195" s="6">
        <v>458</v>
      </c>
      <c r="H195" s="6">
        <v>33</v>
      </c>
      <c r="I195" s="6">
        <v>80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>
        <v>38</v>
      </c>
      <c r="G196" s="6">
        <v>555</v>
      </c>
      <c r="H196" s="6">
        <v>26</v>
      </c>
      <c r="I196" s="6">
        <v>111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>
        <v>37</v>
      </c>
      <c r="G197" s="6">
        <v>617</v>
      </c>
      <c r="H197" s="6">
        <v>26</v>
      </c>
      <c r="I197" s="6">
        <v>145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>
        <v>37</v>
      </c>
      <c r="G198" s="6">
        <v>616</v>
      </c>
      <c r="H198" s="6">
        <v>32</v>
      </c>
      <c r="I198" s="6">
        <v>143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>
        <v>36</v>
      </c>
      <c r="G199" s="6">
        <v>587</v>
      </c>
      <c r="H199" s="6">
        <v>34</v>
      </c>
      <c r="I199" s="6">
        <v>129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>
        <v>35</v>
      </c>
      <c r="G200" s="6">
        <v>593</v>
      </c>
      <c r="H200" s="6">
        <v>34</v>
      </c>
      <c r="I200" s="6">
        <v>126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>
        <v>59</v>
      </c>
      <c r="F201" s="6">
        <v>35</v>
      </c>
      <c r="G201" s="6">
        <v>565</v>
      </c>
      <c r="H201" s="6">
        <v>34</v>
      </c>
      <c r="I201" s="6">
        <v>126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>
        <v>87</v>
      </c>
      <c r="F202" s="6">
        <v>34</v>
      </c>
      <c r="G202" s="6">
        <v>552</v>
      </c>
      <c r="H202" s="6">
        <v>33</v>
      </c>
      <c r="I202" s="6">
        <v>96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>
        <v>27</v>
      </c>
      <c r="F203" s="6">
        <v>37</v>
      </c>
      <c r="G203" s="6">
        <v>560</v>
      </c>
      <c r="H203" s="6">
        <v>31</v>
      </c>
      <c r="I203" s="6">
        <v>51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>
        <v>10</v>
      </c>
      <c r="F204" s="6">
        <v>55</v>
      </c>
      <c r="G204" s="6">
        <v>578</v>
      </c>
      <c r="H204" s="6">
        <v>31</v>
      </c>
      <c r="I204" s="6">
        <v>35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>
        <v>10</v>
      </c>
      <c r="F205" s="6">
        <v>57</v>
      </c>
      <c r="G205" s="6">
        <v>582</v>
      </c>
      <c r="H205" s="6">
        <v>63</v>
      </c>
      <c r="I205" s="6">
        <v>15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>
        <v>10</v>
      </c>
      <c r="F206" s="6">
        <v>68</v>
      </c>
      <c r="G206" s="6">
        <v>588</v>
      </c>
      <c r="H206" s="6">
        <v>99</v>
      </c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>
        <v>10</v>
      </c>
      <c r="F207" s="6">
        <v>65</v>
      </c>
      <c r="G207" s="6">
        <v>590</v>
      </c>
      <c r="H207" s="6">
        <v>131</v>
      </c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>
        <v>10</v>
      </c>
      <c r="F208" s="6">
        <v>60</v>
      </c>
      <c r="G208" s="6">
        <v>565</v>
      </c>
      <c r="H208" s="6">
        <v>163</v>
      </c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>
        <v>10</v>
      </c>
      <c r="F209" s="6">
        <v>60</v>
      </c>
      <c r="G209" s="6">
        <v>531</v>
      </c>
      <c r="H209" s="6">
        <v>170</v>
      </c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>
        <v>10</v>
      </c>
      <c r="F210" s="6">
        <v>71</v>
      </c>
      <c r="G210" s="6">
        <v>499</v>
      </c>
      <c r="H210" s="6">
        <v>178</v>
      </c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>
        <v>10</v>
      </c>
      <c r="F211" s="6">
        <v>97</v>
      </c>
      <c r="G211" s="6">
        <v>487</v>
      </c>
      <c r="H211" s="6">
        <v>184</v>
      </c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>
        <v>10</v>
      </c>
      <c r="F212" s="6">
        <v>102</v>
      </c>
      <c r="G212" s="6">
        <v>491</v>
      </c>
      <c r="H212" s="6">
        <v>100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>
        <v>10</v>
      </c>
      <c r="F213" s="6">
        <v>100</v>
      </c>
      <c r="G213" s="6">
        <v>499</v>
      </c>
      <c r="H213" s="6">
        <v>67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>
        <v>10</v>
      </c>
      <c r="F214" s="6">
        <v>100</v>
      </c>
      <c r="G214" s="6">
        <v>199</v>
      </c>
      <c r="H214" s="6">
        <v>70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>
        <v>10</v>
      </c>
      <c r="F215" s="6">
        <v>101</v>
      </c>
      <c r="G215" s="6">
        <v>68</v>
      </c>
      <c r="H215" s="6">
        <v>65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>
        <v>10</v>
      </c>
      <c r="F216" s="6">
        <v>102</v>
      </c>
      <c r="G216" s="6">
        <v>98</v>
      </c>
      <c r="H216" s="6">
        <v>53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>
        <v>10</v>
      </c>
      <c r="F217" s="6">
        <v>117</v>
      </c>
      <c r="G217" s="6">
        <v>123</v>
      </c>
      <c r="H217" s="6">
        <v>42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>
        <v>10</v>
      </c>
      <c r="F218" s="6">
        <v>139</v>
      </c>
      <c r="G218" s="6">
        <v>117</v>
      </c>
      <c r="H218" s="6">
        <v>44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>
        <v>10</v>
      </c>
      <c r="F219" s="6">
        <v>161</v>
      </c>
      <c r="G219" s="6">
        <v>122</v>
      </c>
      <c r="H219" s="6">
        <v>45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>
        <v>10</v>
      </c>
      <c r="F220" s="6">
        <v>190</v>
      </c>
      <c r="G220" s="6">
        <v>136</v>
      </c>
      <c r="H220" s="6">
        <v>57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>
        <v>10</v>
      </c>
      <c r="F221" s="6">
        <v>234</v>
      </c>
      <c r="G221" s="6">
        <v>141</v>
      </c>
      <c r="H221" s="6">
        <v>72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>
        <v>10</v>
      </c>
      <c r="F222" s="6">
        <v>312</v>
      </c>
      <c r="G222" s="6">
        <v>202</v>
      </c>
      <c r="H222" s="6">
        <v>78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>
        <v>10</v>
      </c>
      <c r="F223" s="6">
        <v>330</v>
      </c>
      <c r="G223" s="6">
        <v>98</v>
      </c>
      <c r="H223" s="6">
        <v>70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18</v>
      </c>
      <c r="E224" s="7">
        <v>10</v>
      </c>
      <c r="F224" s="8" t="s">
        <v>18</v>
      </c>
      <c r="G224" s="6">
        <v>35</v>
      </c>
      <c r="H224" s="7">
        <v>75</v>
      </c>
      <c r="I224" s="9" t="s">
        <v>18</v>
      </c>
      <c r="J224" s="10"/>
      <c r="K224" s="9" t="s">
        <v>18</v>
      </c>
      <c r="L224" s="5"/>
      <c r="M224" s="2"/>
    </row>
    <row r="225" spans="1:13" ht="15.75">
      <c r="A225" s="2" t="s">
        <v>19</v>
      </c>
      <c r="B225" s="2"/>
      <c r="C225" s="11">
        <f t="shared" ref="C225:L225" si="10">SUM(C194:C224)</f>
        <v>0</v>
      </c>
      <c r="D225" s="11">
        <f t="shared" si="10"/>
        <v>0</v>
      </c>
      <c r="E225" s="11">
        <f t="shared" si="10"/>
        <v>383</v>
      </c>
      <c r="F225" s="11">
        <f t="shared" si="10"/>
        <v>2830</v>
      </c>
      <c r="G225" s="11">
        <f t="shared" si="10"/>
        <v>12233</v>
      </c>
      <c r="H225" s="11">
        <f t="shared" si="10"/>
        <v>2173</v>
      </c>
      <c r="I225" s="11">
        <f t="shared" si="10"/>
        <v>1137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20</v>
      </c>
      <c r="B226" s="2"/>
      <c r="C226" s="12">
        <f t="shared" ref="C226:L226" si="11">C225*1.9835</f>
        <v>0</v>
      </c>
      <c r="D226" s="12">
        <f t="shared" si="11"/>
        <v>0</v>
      </c>
      <c r="E226" s="12">
        <f t="shared" si="11"/>
        <v>759.68050000000005</v>
      </c>
      <c r="F226" s="12">
        <f t="shared" si="11"/>
        <v>5613.3050000000003</v>
      </c>
      <c r="G226" s="12">
        <f t="shared" si="11"/>
        <v>24264.155500000001</v>
      </c>
      <c r="H226" s="12">
        <f t="shared" si="11"/>
        <v>4310.1455000000005</v>
      </c>
      <c r="I226" s="12">
        <f t="shared" si="11"/>
        <v>2255.2395000000001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21</v>
      </c>
      <c r="J227" s="11"/>
      <c r="K227" s="13">
        <f>COUNTA(C194:L224)-4</f>
        <v>128</v>
      </c>
      <c r="L227" s="11" t="s">
        <v>22</v>
      </c>
      <c r="M227" s="2"/>
    </row>
    <row r="228" spans="1:13" ht="16.5" thickBot="1">
      <c r="A228" s="14">
        <v>1985</v>
      </c>
      <c r="B228" s="14" t="s">
        <v>23</v>
      </c>
      <c r="C228" s="14"/>
      <c r="D228" s="15">
        <f>SUM(C225:I225)</f>
        <v>18756</v>
      </c>
      <c r="E228" s="16" t="s">
        <v>19</v>
      </c>
      <c r="F228" s="16"/>
      <c r="G228" s="15">
        <f>D228*1.9835-1</f>
        <v>37201.525999999998</v>
      </c>
      <c r="H228" s="16" t="s">
        <v>24</v>
      </c>
      <c r="I228" s="14" t="s">
        <v>25</v>
      </c>
      <c r="J228" s="14"/>
      <c r="K228" s="17">
        <v>128</v>
      </c>
      <c r="L228" s="14" t="s">
        <v>22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 ht="15.75">
      <c r="A230" s="2" t="s">
        <v>1</v>
      </c>
      <c r="B230" s="2"/>
      <c r="C230" s="2"/>
      <c r="D230" s="2"/>
      <c r="E230" s="1" t="s">
        <v>2</v>
      </c>
      <c r="F230" s="2"/>
      <c r="G230" s="2" t="s">
        <v>3</v>
      </c>
      <c r="H230" s="2"/>
      <c r="I230" s="2" t="s">
        <v>4</v>
      </c>
      <c r="J230" s="2"/>
      <c r="K230" s="2" t="s">
        <v>5</v>
      </c>
      <c r="L230" s="2"/>
      <c r="M230" s="2"/>
    </row>
    <row r="231" spans="1:13" ht="16.5" thickBot="1">
      <c r="A231" s="3" t="s">
        <v>6</v>
      </c>
      <c r="B231" s="3" t="s">
        <v>7</v>
      </c>
      <c r="C231" s="4" t="s">
        <v>8</v>
      </c>
      <c r="D231" s="4" t="s">
        <v>9</v>
      </c>
      <c r="E231" s="4" t="s">
        <v>10</v>
      </c>
      <c r="F231" s="4" t="s">
        <v>11</v>
      </c>
      <c r="G231" s="4" t="s">
        <v>12</v>
      </c>
      <c r="H231" s="4" t="s">
        <v>13</v>
      </c>
      <c r="I231" s="4" t="s">
        <v>14</v>
      </c>
      <c r="J231" s="4" t="s">
        <v>15</v>
      </c>
      <c r="K231" s="4" t="s">
        <v>16</v>
      </c>
      <c r="L231" s="4" t="s">
        <v>17</v>
      </c>
      <c r="M231" s="2"/>
    </row>
    <row r="232" spans="1:13" ht="16.5" thickTop="1">
      <c r="A232" s="1">
        <v>1986</v>
      </c>
      <c r="B232" s="5">
        <v>1</v>
      </c>
      <c r="C232" s="6"/>
      <c r="D232" s="6"/>
      <c r="E232" s="6"/>
      <c r="F232" s="6"/>
      <c r="G232" s="6">
        <v>214</v>
      </c>
      <c r="H232" s="6">
        <v>516</v>
      </c>
      <c r="I232" s="6">
        <v>30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>
        <v>77</v>
      </c>
      <c r="G233" s="6">
        <v>160</v>
      </c>
      <c r="H233" s="6">
        <v>494</v>
      </c>
      <c r="I233" s="6">
        <v>10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>
        <v>74</v>
      </c>
      <c r="G234" s="6">
        <v>219</v>
      </c>
      <c r="H234" s="6">
        <v>483</v>
      </c>
      <c r="I234" s="6"/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>
        <v>18</v>
      </c>
      <c r="G235" s="6">
        <v>290</v>
      </c>
      <c r="H235" s="6">
        <v>442</v>
      </c>
      <c r="I235" s="6"/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>
        <v>54</v>
      </c>
      <c r="G236" s="6">
        <v>398</v>
      </c>
      <c r="H236" s="6">
        <v>339</v>
      </c>
      <c r="I236" s="6"/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>
        <v>43</v>
      </c>
      <c r="G237" s="6">
        <v>180</v>
      </c>
      <c r="H237" s="6">
        <v>257</v>
      </c>
      <c r="I237" s="6"/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>
        <v>22</v>
      </c>
      <c r="G238" s="6">
        <v>59</v>
      </c>
      <c r="H238" s="6">
        <v>74</v>
      </c>
      <c r="I238" s="6"/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>
        <v>22</v>
      </c>
      <c r="G239" s="6">
        <v>129</v>
      </c>
      <c r="H239" s="6">
        <v>43</v>
      </c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>
        <v>62</v>
      </c>
      <c r="G240" s="6">
        <v>190</v>
      </c>
      <c r="H240" s="6">
        <v>35</v>
      </c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>
        <v>83</v>
      </c>
      <c r="G241" s="6">
        <v>231</v>
      </c>
      <c r="H241" s="6">
        <v>33</v>
      </c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>
        <v>85</v>
      </c>
      <c r="G242" s="6">
        <v>251</v>
      </c>
      <c r="H242" s="6">
        <v>32</v>
      </c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>
        <v>84</v>
      </c>
      <c r="G243" s="6">
        <v>210</v>
      </c>
      <c r="H243" s="6">
        <v>35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>
        <v>94</v>
      </c>
      <c r="G244" s="6">
        <v>189</v>
      </c>
      <c r="H244" s="6">
        <v>44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>
        <v>98</v>
      </c>
      <c r="G245" s="6">
        <v>135</v>
      </c>
      <c r="H245" s="6">
        <v>46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>
        <v>97</v>
      </c>
      <c r="G246" s="6">
        <v>142</v>
      </c>
      <c r="H246" s="6">
        <v>46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>
        <v>127</v>
      </c>
      <c r="G247" s="6">
        <v>186</v>
      </c>
      <c r="H247" s="6">
        <v>45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>
        <v>165</v>
      </c>
      <c r="G248" s="6">
        <v>240</v>
      </c>
      <c r="H248" s="6">
        <v>45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249</v>
      </c>
      <c r="G249" s="6">
        <v>376</v>
      </c>
      <c r="H249" s="6">
        <v>69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333</v>
      </c>
      <c r="G250" s="6">
        <v>535</v>
      </c>
      <c r="H250" s="6">
        <v>88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409</v>
      </c>
      <c r="G251" s="6">
        <v>590</v>
      </c>
      <c r="H251" s="6">
        <v>92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485</v>
      </c>
      <c r="G252" s="6">
        <v>656</v>
      </c>
      <c r="H252" s="6">
        <v>85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505</v>
      </c>
      <c r="G253" s="6">
        <v>671</v>
      </c>
      <c r="H253" s="6">
        <v>64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485</v>
      </c>
      <c r="G254" s="6">
        <v>647</v>
      </c>
      <c r="H254" s="6">
        <v>57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470</v>
      </c>
      <c r="G255" s="6">
        <v>609</v>
      </c>
      <c r="H255" s="6">
        <v>56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>
        <v>468</v>
      </c>
      <c r="G256" s="6">
        <v>529</v>
      </c>
      <c r="H256" s="6">
        <v>49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>
        <v>467</v>
      </c>
      <c r="G257" s="6">
        <v>447</v>
      </c>
      <c r="H257" s="6">
        <v>45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>
        <v>445</v>
      </c>
      <c r="G258" s="6">
        <v>419</v>
      </c>
      <c r="H258" s="6">
        <v>44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>
        <v>395</v>
      </c>
      <c r="G259" s="6">
        <v>422</v>
      </c>
      <c r="H259" s="6">
        <v>49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>
        <v>375</v>
      </c>
      <c r="G260" s="6">
        <v>457</v>
      </c>
      <c r="H260" s="6">
        <v>35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>
        <v>345</v>
      </c>
      <c r="G261" s="6">
        <v>505</v>
      </c>
      <c r="H261" s="6">
        <v>30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18</v>
      </c>
      <c r="E262" s="7"/>
      <c r="F262" s="8" t="s">
        <v>18</v>
      </c>
      <c r="G262" s="6">
        <v>516</v>
      </c>
      <c r="H262" s="7">
        <v>30</v>
      </c>
      <c r="I262" s="9" t="s">
        <v>18</v>
      </c>
      <c r="J262" s="10"/>
      <c r="K262" s="9" t="s">
        <v>18</v>
      </c>
      <c r="L262" s="5"/>
      <c r="M262" s="2"/>
    </row>
    <row r="263" spans="1:13" ht="15.75">
      <c r="A263" s="2" t="s">
        <v>19</v>
      </c>
      <c r="B263" s="2"/>
      <c r="C263" s="11">
        <f t="shared" ref="C263:L263" si="12">SUM(C232:C262)</f>
        <v>0</v>
      </c>
      <c r="D263" s="11">
        <f t="shared" si="12"/>
        <v>0</v>
      </c>
      <c r="E263" s="11">
        <f t="shared" si="12"/>
        <v>0</v>
      </c>
      <c r="F263" s="11">
        <f t="shared" si="12"/>
        <v>6636</v>
      </c>
      <c r="G263" s="11">
        <f t="shared" si="12"/>
        <v>10802</v>
      </c>
      <c r="H263" s="11">
        <f t="shared" si="12"/>
        <v>3802</v>
      </c>
      <c r="I263" s="11">
        <f t="shared" si="12"/>
        <v>40</v>
      </c>
      <c r="J263" s="11">
        <f t="shared" si="12"/>
        <v>0</v>
      </c>
      <c r="K263" s="11">
        <f t="shared" si="12"/>
        <v>0</v>
      </c>
      <c r="L263" s="11">
        <f t="shared" si="12"/>
        <v>0</v>
      </c>
      <c r="M263" s="2"/>
    </row>
    <row r="264" spans="1:13" ht="15.75">
      <c r="A264" s="2" t="s">
        <v>20</v>
      </c>
      <c r="B264" s="2"/>
      <c r="C264" s="12">
        <f t="shared" ref="C264:L264" si="13">C263*1.9835</f>
        <v>0</v>
      </c>
      <c r="D264" s="12">
        <f t="shared" si="13"/>
        <v>0</v>
      </c>
      <c r="E264" s="12">
        <f t="shared" si="13"/>
        <v>0</v>
      </c>
      <c r="F264" s="12">
        <f t="shared" si="13"/>
        <v>13162.505999999999</v>
      </c>
      <c r="G264" s="12">
        <f t="shared" si="13"/>
        <v>21425.767</v>
      </c>
      <c r="H264" s="12">
        <f t="shared" si="13"/>
        <v>7541.2669999999998</v>
      </c>
      <c r="I264" s="12">
        <f t="shared" si="13"/>
        <v>79.34</v>
      </c>
      <c r="J264" s="12">
        <f t="shared" si="13"/>
        <v>0</v>
      </c>
      <c r="K264" s="12">
        <f t="shared" si="13"/>
        <v>0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21</v>
      </c>
      <c r="J265" s="11"/>
      <c r="K265" s="13">
        <f>COUNTA(C232:L262)-4</f>
        <v>93</v>
      </c>
      <c r="L265" s="11" t="s">
        <v>22</v>
      </c>
      <c r="M265" s="2"/>
    </row>
    <row r="266" spans="1:13" ht="16.5" thickBot="1">
      <c r="A266" s="14">
        <v>1986</v>
      </c>
      <c r="B266" s="14" t="s">
        <v>23</v>
      </c>
      <c r="C266" s="14"/>
      <c r="D266" s="15">
        <f>SUM(C263:I263)</f>
        <v>21280</v>
      </c>
      <c r="E266" s="16" t="s">
        <v>19</v>
      </c>
      <c r="F266" s="16"/>
      <c r="G266" s="15">
        <f>D266*1.9835</f>
        <v>42208.88</v>
      </c>
      <c r="H266" s="16" t="s">
        <v>24</v>
      </c>
      <c r="I266" s="14" t="s">
        <v>25</v>
      </c>
      <c r="J266" s="14"/>
      <c r="K266" s="17">
        <v>93</v>
      </c>
      <c r="L266" s="14" t="s">
        <v>22</v>
      </c>
      <c r="M266" s="2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 ht="15.75">
      <c r="A268" s="2" t="s">
        <v>1</v>
      </c>
      <c r="B268" s="2"/>
      <c r="C268" s="2"/>
      <c r="D268" s="2"/>
      <c r="E268" s="1" t="s">
        <v>2</v>
      </c>
      <c r="F268" s="2"/>
      <c r="G268" s="2" t="s">
        <v>3</v>
      </c>
      <c r="H268" s="2"/>
      <c r="I268" s="2" t="s">
        <v>4</v>
      </c>
      <c r="J268" s="2"/>
      <c r="K268" s="2" t="s">
        <v>5</v>
      </c>
      <c r="L268" s="2"/>
      <c r="M268" s="2"/>
    </row>
    <row r="269" spans="1:13" ht="16.5" thickBot="1">
      <c r="A269" s="3" t="s">
        <v>6</v>
      </c>
      <c r="B269" s="3" t="s">
        <v>7</v>
      </c>
      <c r="C269" s="4" t="s">
        <v>8</v>
      </c>
      <c r="D269" s="4" t="s">
        <v>9</v>
      </c>
      <c r="E269" s="4" t="s">
        <v>10</v>
      </c>
      <c r="F269" s="4" t="s">
        <v>11</v>
      </c>
      <c r="G269" s="4" t="s">
        <v>12</v>
      </c>
      <c r="H269" s="4" t="s">
        <v>13</v>
      </c>
      <c r="I269" s="4" t="s">
        <v>14</v>
      </c>
      <c r="J269" s="4" t="s">
        <v>15</v>
      </c>
      <c r="K269" s="4" t="s">
        <v>16</v>
      </c>
      <c r="L269" s="4" t="s">
        <v>17</v>
      </c>
      <c r="M269" s="2"/>
    </row>
    <row r="270" spans="1:13" ht="16.5" thickTop="1">
      <c r="A270" s="1">
        <v>1987</v>
      </c>
      <c r="B270" s="5">
        <v>1</v>
      </c>
      <c r="C270" s="6"/>
      <c r="D270" s="6"/>
      <c r="E270" s="6">
        <v>2</v>
      </c>
      <c r="F270" s="6">
        <v>3</v>
      </c>
      <c r="G270" s="6">
        <v>47</v>
      </c>
      <c r="H270" s="6">
        <v>524</v>
      </c>
      <c r="I270" s="6">
        <v>105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>
        <v>3</v>
      </c>
      <c r="F271" s="6">
        <v>33</v>
      </c>
      <c r="G271" s="6">
        <v>84</v>
      </c>
      <c r="H271" s="6">
        <v>533</v>
      </c>
      <c r="I271" s="6">
        <v>85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>
        <v>2</v>
      </c>
      <c r="F272" s="6">
        <v>48</v>
      </c>
      <c r="G272" s="6">
        <v>123</v>
      </c>
      <c r="H272" s="6">
        <v>535</v>
      </c>
      <c r="I272" s="6">
        <v>66</v>
      </c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>
        <v>3</v>
      </c>
      <c r="F273" s="6">
        <v>49</v>
      </c>
      <c r="G273" s="6">
        <v>181</v>
      </c>
      <c r="H273" s="6">
        <v>529</v>
      </c>
      <c r="I273" s="6">
        <v>47</v>
      </c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>
        <v>2</v>
      </c>
      <c r="F274" s="6">
        <v>28</v>
      </c>
      <c r="G274" s="6">
        <v>208</v>
      </c>
      <c r="H274" s="6">
        <v>520</v>
      </c>
      <c r="I274" s="6">
        <v>40</v>
      </c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>
        <v>3</v>
      </c>
      <c r="F275" s="6">
        <v>10</v>
      </c>
      <c r="G275" s="6">
        <v>322</v>
      </c>
      <c r="H275" s="6">
        <v>494</v>
      </c>
      <c r="I275" s="6">
        <v>40</v>
      </c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>
        <v>3</v>
      </c>
      <c r="F276" s="6">
        <v>10</v>
      </c>
      <c r="G276" s="6">
        <v>482</v>
      </c>
      <c r="H276" s="6">
        <v>302</v>
      </c>
      <c r="I276" s="6">
        <v>40</v>
      </c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>
        <v>3</v>
      </c>
      <c r="F277" s="6">
        <v>13</v>
      </c>
      <c r="G277" s="6">
        <v>457</v>
      </c>
      <c r="H277" s="6">
        <v>70</v>
      </c>
      <c r="I277" s="6">
        <v>30</v>
      </c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>
        <v>3</v>
      </c>
      <c r="F278" s="6">
        <v>25</v>
      </c>
      <c r="G278" s="6">
        <v>373</v>
      </c>
      <c r="H278" s="6">
        <v>35</v>
      </c>
      <c r="I278" s="6">
        <v>8</v>
      </c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>
        <v>3</v>
      </c>
      <c r="F279" s="6">
        <v>24</v>
      </c>
      <c r="G279" s="6">
        <v>334</v>
      </c>
      <c r="H279" s="6">
        <v>45</v>
      </c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>
        <v>3</v>
      </c>
      <c r="F280" s="6">
        <v>20</v>
      </c>
      <c r="G280" s="6">
        <v>335</v>
      </c>
      <c r="H280" s="6">
        <v>85</v>
      </c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>
        <v>3</v>
      </c>
      <c r="F281" s="6">
        <v>27</v>
      </c>
      <c r="G281" s="6">
        <v>342</v>
      </c>
      <c r="H281" s="6">
        <v>96</v>
      </c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>
        <v>3</v>
      </c>
      <c r="F282" s="6">
        <v>28</v>
      </c>
      <c r="G282" s="6">
        <v>288</v>
      </c>
      <c r="H282" s="6">
        <v>51</v>
      </c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>
        <v>2</v>
      </c>
      <c r="F283" s="6">
        <v>28</v>
      </c>
      <c r="G283" s="6">
        <v>250</v>
      </c>
      <c r="H283" s="6">
        <v>32</v>
      </c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>
        <v>3</v>
      </c>
      <c r="F284" s="6">
        <v>83</v>
      </c>
      <c r="G284" s="6">
        <v>282</v>
      </c>
      <c r="H284" s="6">
        <v>32</v>
      </c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>
        <v>2</v>
      </c>
      <c r="F285" s="6">
        <v>122</v>
      </c>
      <c r="G285" s="6">
        <v>350</v>
      </c>
      <c r="H285" s="6">
        <v>32</v>
      </c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>
        <v>3</v>
      </c>
      <c r="F286" s="6">
        <v>158</v>
      </c>
      <c r="G286" s="6">
        <v>364</v>
      </c>
      <c r="H286" s="6">
        <v>32</v>
      </c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>
        <v>2</v>
      </c>
      <c r="F287" s="6">
        <v>195</v>
      </c>
      <c r="G287" s="6">
        <v>396</v>
      </c>
      <c r="H287" s="6">
        <v>43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>
        <v>3</v>
      </c>
      <c r="F288" s="6">
        <v>246</v>
      </c>
      <c r="G288" s="6">
        <v>413</v>
      </c>
      <c r="H288" s="6">
        <v>48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>
        <v>2</v>
      </c>
      <c r="F289" s="6">
        <v>270</v>
      </c>
      <c r="G289" s="6">
        <v>447</v>
      </c>
      <c r="H289" s="6">
        <v>69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>
        <v>30</v>
      </c>
      <c r="E290" s="6">
        <v>3</v>
      </c>
      <c r="F290" s="6">
        <v>273</v>
      </c>
      <c r="G290" s="6">
        <v>509</v>
      </c>
      <c r="H290" s="6">
        <v>85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>
        <v>61</v>
      </c>
      <c r="E291" s="6">
        <v>2</v>
      </c>
      <c r="F291" s="6">
        <v>231</v>
      </c>
      <c r="G291" s="6">
        <v>572</v>
      </c>
      <c r="H291" s="6">
        <v>129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>
        <v>61</v>
      </c>
      <c r="E292" s="6">
        <v>3</v>
      </c>
      <c r="F292" s="6">
        <v>201</v>
      </c>
      <c r="G292" s="6">
        <v>593</v>
      </c>
      <c r="H292" s="6">
        <v>150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>
        <v>14</v>
      </c>
      <c r="E293" s="6">
        <v>2</v>
      </c>
      <c r="F293" s="6">
        <v>233</v>
      </c>
      <c r="G293" s="6">
        <v>564</v>
      </c>
      <c r="H293" s="6">
        <v>166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>
        <v>10</v>
      </c>
      <c r="E294" s="6">
        <v>3</v>
      </c>
      <c r="F294" s="6">
        <v>257</v>
      </c>
      <c r="G294" s="6">
        <v>513</v>
      </c>
      <c r="H294" s="6">
        <v>166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>
        <v>10</v>
      </c>
      <c r="E295" s="6">
        <v>2</v>
      </c>
      <c r="F295" s="6">
        <v>272</v>
      </c>
      <c r="G295" s="6">
        <v>490</v>
      </c>
      <c r="H295" s="6">
        <v>167</v>
      </c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>
        <v>10</v>
      </c>
      <c r="E296" s="6">
        <v>3</v>
      </c>
      <c r="F296" s="6">
        <v>298</v>
      </c>
      <c r="G296" s="6">
        <v>490</v>
      </c>
      <c r="H296" s="6">
        <v>149</v>
      </c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>
        <v>10</v>
      </c>
      <c r="E297" s="6">
        <v>2</v>
      </c>
      <c r="F297" s="6">
        <v>310</v>
      </c>
      <c r="G297" s="6">
        <v>513</v>
      </c>
      <c r="H297" s="6">
        <v>122</v>
      </c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>
        <v>7</v>
      </c>
      <c r="E298" s="6">
        <v>3</v>
      </c>
      <c r="F298" s="6">
        <v>129</v>
      </c>
      <c r="G298" s="6">
        <v>534</v>
      </c>
      <c r="H298" s="6">
        <v>106</v>
      </c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>
        <v>3</v>
      </c>
      <c r="E299" s="6">
        <v>2</v>
      </c>
      <c r="F299" s="6">
        <v>42</v>
      </c>
      <c r="G299" s="6">
        <v>576</v>
      </c>
      <c r="H299" s="6">
        <v>102</v>
      </c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18</v>
      </c>
      <c r="E300" s="7">
        <v>3</v>
      </c>
      <c r="F300" s="8" t="s">
        <v>18</v>
      </c>
      <c r="G300" s="6">
        <v>566</v>
      </c>
      <c r="H300" s="7">
        <v>119</v>
      </c>
      <c r="I300" s="9" t="s">
        <v>18</v>
      </c>
      <c r="J300" s="10"/>
      <c r="K300" s="9" t="s">
        <v>18</v>
      </c>
      <c r="L300" s="5"/>
      <c r="M300" s="2"/>
    </row>
    <row r="301" spans="1:13" ht="15.75">
      <c r="A301" s="2" t="s">
        <v>19</v>
      </c>
      <c r="B301" s="2"/>
      <c r="C301" s="11">
        <f t="shared" ref="C301:L301" si="14">SUM(C270:C300)</f>
        <v>0</v>
      </c>
      <c r="D301" s="11">
        <f t="shared" si="14"/>
        <v>216</v>
      </c>
      <c r="E301" s="11">
        <f t="shared" si="14"/>
        <v>81</v>
      </c>
      <c r="F301" s="11">
        <f t="shared" si="14"/>
        <v>3666</v>
      </c>
      <c r="G301" s="11">
        <f t="shared" si="14"/>
        <v>11998</v>
      </c>
      <c r="H301" s="11">
        <f t="shared" si="14"/>
        <v>5568</v>
      </c>
      <c r="I301" s="11">
        <f t="shared" si="14"/>
        <v>461</v>
      </c>
      <c r="J301" s="11">
        <f t="shared" si="14"/>
        <v>0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20</v>
      </c>
      <c r="B302" s="2"/>
      <c r="C302" s="12">
        <f t="shared" ref="C302:L302" si="15">C301*1.9835</f>
        <v>0</v>
      </c>
      <c r="D302" s="12">
        <f t="shared" si="15"/>
        <v>428.43600000000004</v>
      </c>
      <c r="E302" s="12">
        <f t="shared" si="15"/>
        <v>160.6635</v>
      </c>
      <c r="F302" s="12">
        <f t="shared" si="15"/>
        <v>7271.5110000000004</v>
      </c>
      <c r="G302" s="12">
        <f t="shared" si="15"/>
        <v>23798.032999999999</v>
      </c>
      <c r="H302" s="12">
        <f t="shared" si="15"/>
        <v>11044.128000000001</v>
      </c>
      <c r="I302" s="12">
        <f t="shared" si="15"/>
        <v>914.39350000000002</v>
      </c>
      <c r="J302" s="12">
        <f t="shared" si="15"/>
        <v>0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 t="s">
        <v>26</v>
      </c>
      <c r="B303" s="2"/>
      <c r="C303" s="11"/>
      <c r="D303" s="11"/>
      <c r="E303" s="11"/>
      <c r="F303" s="11"/>
      <c r="G303" s="11"/>
      <c r="H303" s="11"/>
      <c r="I303" s="11" t="s">
        <v>21</v>
      </c>
      <c r="J303" s="11"/>
      <c r="K303" s="13">
        <f>COUNTA(F271:F299,G270:H300,I270:I278)</f>
        <v>100</v>
      </c>
      <c r="L303" s="11" t="s">
        <v>22</v>
      </c>
      <c r="M303" s="2"/>
    </row>
    <row r="304" spans="1:13" ht="16.5" thickBot="1">
      <c r="A304" s="14">
        <v>1987</v>
      </c>
      <c r="B304" s="14" t="s">
        <v>23</v>
      </c>
      <c r="C304" s="14"/>
      <c r="D304" s="15">
        <f>SUM(C301:I301)</f>
        <v>21990</v>
      </c>
      <c r="E304" s="16" t="s">
        <v>19</v>
      </c>
      <c r="F304" s="16"/>
      <c r="G304" s="15">
        <f>D304*1.9835</f>
        <v>43617.165000000001</v>
      </c>
      <c r="H304" s="16" t="s">
        <v>24</v>
      </c>
      <c r="I304" s="14" t="s">
        <v>25</v>
      </c>
      <c r="J304" s="14"/>
      <c r="K304" s="17">
        <v>100</v>
      </c>
      <c r="L304" s="14" t="s">
        <v>22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 ht="15.75">
      <c r="A306" s="2" t="s">
        <v>1</v>
      </c>
      <c r="B306" s="2"/>
      <c r="C306" s="2"/>
      <c r="D306" s="2"/>
      <c r="E306" s="1" t="s">
        <v>2</v>
      </c>
      <c r="F306" s="2"/>
      <c r="G306" s="2" t="s">
        <v>3</v>
      </c>
      <c r="H306" s="2"/>
      <c r="I306" s="2" t="s">
        <v>4</v>
      </c>
      <c r="J306" s="2"/>
      <c r="K306" s="2" t="s">
        <v>5</v>
      </c>
      <c r="L306" s="2"/>
      <c r="M306" s="2"/>
    </row>
    <row r="307" spans="1:13" ht="16.5" thickBot="1">
      <c r="A307" s="3" t="s">
        <v>6</v>
      </c>
      <c r="B307" s="3" t="s">
        <v>7</v>
      </c>
      <c r="C307" s="4" t="s">
        <v>8</v>
      </c>
      <c r="D307" s="4" t="s">
        <v>9</v>
      </c>
      <c r="E307" s="4" t="s">
        <v>10</v>
      </c>
      <c r="F307" s="4" t="s">
        <v>11</v>
      </c>
      <c r="G307" s="4" t="s">
        <v>12</v>
      </c>
      <c r="H307" s="4" t="s">
        <v>13</v>
      </c>
      <c r="I307" s="4" t="s">
        <v>14</v>
      </c>
      <c r="J307" s="4" t="s">
        <v>15</v>
      </c>
      <c r="K307" s="4" t="s">
        <v>16</v>
      </c>
      <c r="L307" s="4" t="s">
        <v>17</v>
      </c>
      <c r="M307" s="2"/>
    </row>
    <row r="308" spans="1:13" ht="16.5" thickTop="1">
      <c r="A308" s="1">
        <v>1988</v>
      </c>
      <c r="B308" s="5">
        <v>1</v>
      </c>
      <c r="C308" s="6"/>
      <c r="D308" s="6"/>
      <c r="E308" s="6"/>
      <c r="F308" s="6">
        <v>26</v>
      </c>
      <c r="G308" s="6">
        <v>50</v>
      </c>
      <c r="H308" s="6">
        <v>400</v>
      </c>
      <c r="I308" s="6">
        <v>142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>
        <v>52</v>
      </c>
      <c r="G309" s="6">
        <v>50</v>
      </c>
      <c r="H309" s="6">
        <v>398</v>
      </c>
      <c r="I309" s="6">
        <v>142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>
        <v>37</v>
      </c>
      <c r="G310" s="6">
        <v>52</v>
      </c>
      <c r="H310" s="6">
        <v>414</v>
      </c>
      <c r="I310" s="6">
        <v>132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28</v>
      </c>
      <c r="G311" s="6">
        <v>94</v>
      </c>
      <c r="H311" s="6">
        <v>456</v>
      </c>
      <c r="I311" s="6">
        <v>127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27</v>
      </c>
      <c r="G312" s="6">
        <v>136</v>
      </c>
      <c r="H312" s="6">
        <v>464</v>
      </c>
      <c r="I312" s="6">
        <v>125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38</v>
      </c>
      <c r="G313" s="6">
        <v>183</v>
      </c>
      <c r="H313" s="6">
        <v>444</v>
      </c>
      <c r="I313" s="6">
        <v>105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52</v>
      </c>
      <c r="G314" s="6">
        <v>284</v>
      </c>
      <c r="H314" s="6">
        <v>436</v>
      </c>
      <c r="I314" s="6">
        <v>78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58</v>
      </c>
      <c r="G315" s="6">
        <v>423</v>
      </c>
      <c r="H315" s="6">
        <v>413</v>
      </c>
      <c r="I315" s="6">
        <v>64</v>
      </c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73</v>
      </c>
      <c r="G316" s="6">
        <v>500</v>
      </c>
      <c r="H316" s="6">
        <v>388</v>
      </c>
      <c r="I316" s="6">
        <v>62</v>
      </c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61</v>
      </c>
      <c r="G317" s="6">
        <v>522</v>
      </c>
      <c r="H317" s="6">
        <v>394</v>
      </c>
      <c r="I317" s="6">
        <v>61</v>
      </c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>
        <v>88</v>
      </c>
      <c r="G318" s="6">
        <v>520</v>
      </c>
      <c r="H318" s="6">
        <v>433</v>
      </c>
      <c r="I318" s="6">
        <v>60</v>
      </c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>
        <v>88</v>
      </c>
      <c r="G319" s="6">
        <v>500</v>
      </c>
      <c r="H319" s="6">
        <v>414</v>
      </c>
      <c r="I319" s="6">
        <v>60</v>
      </c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129</v>
      </c>
      <c r="G320" s="6">
        <v>469</v>
      </c>
      <c r="H320" s="6">
        <v>177</v>
      </c>
      <c r="I320" s="6">
        <v>60</v>
      </c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192</v>
      </c>
      <c r="G321" s="6">
        <v>453</v>
      </c>
      <c r="H321" s="6">
        <v>68</v>
      </c>
      <c r="I321" s="6">
        <v>54</v>
      </c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>
        <v>281</v>
      </c>
      <c r="G322" s="6">
        <v>462</v>
      </c>
      <c r="H322" s="6">
        <v>134</v>
      </c>
      <c r="I322" s="6">
        <v>16</v>
      </c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>
        <v>397</v>
      </c>
      <c r="G323" s="6">
        <v>475</v>
      </c>
      <c r="H323" s="6">
        <v>168</v>
      </c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536</v>
      </c>
      <c r="G324" s="6">
        <v>296</v>
      </c>
      <c r="H324" s="6">
        <v>176</v>
      </c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572</v>
      </c>
      <c r="G325" s="6">
        <v>127</v>
      </c>
      <c r="H325" s="6">
        <v>216</v>
      </c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577</v>
      </c>
      <c r="G326" s="6">
        <v>57</v>
      </c>
      <c r="H326" s="6">
        <v>266</v>
      </c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>
        <v>617</v>
      </c>
      <c r="G327" s="6">
        <v>40</v>
      </c>
      <c r="H327" s="6">
        <v>258</v>
      </c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600</v>
      </c>
      <c r="G328" s="6">
        <v>46</v>
      </c>
      <c r="H328" s="6">
        <v>245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587</v>
      </c>
      <c r="G329" s="6">
        <v>102</v>
      </c>
      <c r="H329" s="6">
        <v>256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583</v>
      </c>
      <c r="G330" s="6">
        <v>141</v>
      </c>
      <c r="H330" s="6">
        <v>286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>
        <v>36</v>
      </c>
      <c r="F331" s="6">
        <v>585</v>
      </c>
      <c r="G331" s="6">
        <v>148</v>
      </c>
      <c r="H331" s="6">
        <v>307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>
        <v>58</v>
      </c>
      <c r="F332" s="6">
        <v>564</v>
      </c>
      <c r="G332" s="6">
        <v>212</v>
      </c>
      <c r="H332" s="6">
        <v>280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>
        <v>57</v>
      </c>
      <c r="F333" s="6">
        <v>554</v>
      </c>
      <c r="G333" s="6">
        <v>328</v>
      </c>
      <c r="H333" s="6">
        <v>238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>
        <v>31</v>
      </c>
      <c r="F334" s="6">
        <v>566</v>
      </c>
      <c r="G334" s="6">
        <v>496</v>
      </c>
      <c r="H334" s="6">
        <v>180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>
        <v>15</v>
      </c>
      <c r="F335" s="6">
        <v>576</v>
      </c>
      <c r="G335" s="6">
        <v>582</v>
      </c>
      <c r="H335" s="6">
        <v>159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>
        <v>15</v>
      </c>
      <c r="F336" s="6">
        <v>570</v>
      </c>
      <c r="G336" s="6">
        <v>534</v>
      </c>
      <c r="H336" s="6">
        <v>149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>
        <v>15</v>
      </c>
      <c r="F337" s="6">
        <v>209</v>
      </c>
      <c r="G337" s="6">
        <v>431</v>
      </c>
      <c r="H337" s="6">
        <v>141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18</v>
      </c>
      <c r="E338" s="7">
        <v>15</v>
      </c>
      <c r="F338" s="8" t="s">
        <v>18</v>
      </c>
      <c r="G338" s="6">
        <v>396</v>
      </c>
      <c r="H338" s="7">
        <v>141</v>
      </c>
      <c r="I338" s="9" t="s">
        <v>18</v>
      </c>
      <c r="J338" s="10"/>
      <c r="K338" s="9" t="s">
        <v>18</v>
      </c>
      <c r="L338" s="5"/>
      <c r="M338" s="2"/>
    </row>
    <row r="339" spans="1:13" ht="15.75">
      <c r="A339" s="2" t="s">
        <v>19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242</v>
      </c>
      <c r="F339" s="11">
        <f t="shared" si="16"/>
        <v>9323</v>
      </c>
      <c r="G339" s="11">
        <f t="shared" si="16"/>
        <v>9109</v>
      </c>
      <c r="H339" s="11">
        <f t="shared" si="16"/>
        <v>8899</v>
      </c>
      <c r="I339" s="11">
        <f t="shared" si="16"/>
        <v>1288</v>
      </c>
      <c r="J339" s="11">
        <f t="shared" si="16"/>
        <v>0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20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480.00700000000001</v>
      </c>
      <c r="F340" s="12">
        <f t="shared" si="17"/>
        <v>18492.1705</v>
      </c>
      <c r="G340" s="12">
        <f t="shared" si="17"/>
        <v>18067.701499999999</v>
      </c>
      <c r="H340" s="12">
        <f t="shared" si="17"/>
        <v>17651.166499999999</v>
      </c>
      <c r="I340" s="12">
        <f t="shared" si="17"/>
        <v>2554.748</v>
      </c>
      <c r="J340" s="12">
        <f t="shared" si="17"/>
        <v>0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/>
      <c r="B341" s="2"/>
      <c r="C341" s="11"/>
      <c r="D341" s="11"/>
      <c r="E341" s="11"/>
      <c r="F341" s="11"/>
      <c r="G341" s="11"/>
      <c r="H341" s="11"/>
      <c r="I341" s="11" t="s">
        <v>21</v>
      </c>
      <c r="J341" s="11"/>
      <c r="K341" s="13">
        <f>COUNTA(C308:L338)-4</f>
        <v>115</v>
      </c>
      <c r="L341" s="11" t="s">
        <v>22</v>
      </c>
      <c r="M341" s="2"/>
    </row>
    <row r="342" spans="1:13" ht="16.5" thickBot="1">
      <c r="A342" s="14">
        <v>1988</v>
      </c>
      <c r="B342" s="14" t="s">
        <v>23</v>
      </c>
      <c r="C342" s="14"/>
      <c r="D342" s="15">
        <f>SUM(C339:I339)</f>
        <v>28861</v>
      </c>
      <c r="E342" s="16" t="s">
        <v>19</v>
      </c>
      <c r="F342" s="16"/>
      <c r="G342" s="15">
        <f>D342*1.9835</f>
        <v>57245.7935</v>
      </c>
      <c r="H342" s="16" t="s">
        <v>24</v>
      </c>
      <c r="I342" s="14" t="s">
        <v>25</v>
      </c>
      <c r="J342" s="14"/>
      <c r="K342" s="17">
        <v>115</v>
      </c>
      <c r="L342" s="14" t="s">
        <v>22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 ht="15.75">
      <c r="A344" s="2" t="s">
        <v>1</v>
      </c>
      <c r="B344" s="2"/>
      <c r="C344" s="2"/>
      <c r="D344" s="2"/>
      <c r="E344" s="1" t="s">
        <v>2</v>
      </c>
      <c r="F344" s="2"/>
      <c r="G344" s="2" t="s">
        <v>3</v>
      </c>
      <c r="H344" s="2"/>
      <c r="I344" s="2" t="s">
        <v>4</v>
      </c>
      <c r="J344" s="2"/>
      <c r="K344" s="2" t="s">
        <v>5</v>
      </c>
      <c r="L344" s="2"/>
      <c r="M344" s="2"/>
    </row>
    <row r="345" spans="1:13" ht="16.5" thickBot="1">
      <c r="A345" s="3" t="s">
        <v>6</v>
      </c>
      <c r="B345" s="3" t="s">
        <v>7</v>
      </c>
      <c r="C345" s="4" t="s">
        <v>8</v>
      </c>
      <c r="D345" s="4" t="s">
        <v>9</v>
      </c>
      <c r="E345" s="4" t="s">
        <v>10</v>
      </c>
      <c r="F345" s="4" t="s">
        <v>11</v>
      </c>
      <c r="G345" s="4" t="s">
        <v>12</v>
      </c>
      <c r="H345" s="4" t="s">
        <v>13</v>
      </c>
      <c r="I345" s="4" t="s">
        <v>14</v>
      </c>
      <c r="J345" s="4" t="s">
        <v>15</v>
      </c>
      <c r="K345" s="4" t="s">
        <v>16</v>
      </c>
      <c r="L345" s="4" t="s">
        <v>17</v>
      </c>
      <c r="M345" s="2"/>
    </row>
    <row r="346" spans="1:13" ht="16.5" thickTop="1">
      <c r="A346" s="1">
        <v>1989</v>
      </c>
      <c r="B346" s="5">
        <v>1</v>
      </c>
      <c r="C346" s="6"/>
      <c r="D346" s="6"/>
      <c r="E346" s="6"/>
      <c r="F346" s="6"/>
      <c r="G346" s="6">
        <v>319</v>
      </c>
      <c r="H346" s="6">
        <v>264</v>
      </c>
      <c r="I346" s="6">
        <v>7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/>
      <c r="G347" s="6">
        <v>299</v>
      </c>
      <c r="H347" s="6">
        <v>300</v>
      </c>
      <c r="I347" s="6">
        <v>10</v>
      </c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/>
      <c r="G348" s="6">
        <v>354</v>
      </c>
      <c r="H348" s="6">
        <v>303</v>
      </c>
      <c r="I348" s="6">
        <v>11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>
        <v>491</v>
      </c>
      <c r="H349" s="6">
        <v>298</v>
      </c>
      <c r="I349" s="6">
        <v>11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>
        <v>30.8</v>
      </c>
      <c r="G350" s="6">
        <v>583</v>
      </c>
      <c r="H350" s="6">
        <v>317</v>
      </c>
      <c r="I350" s="6">
        <v>46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>
        <v>43.5</v>
      </c>
      <c r="G351" s="6">
        <v>585</v>
      </c>
      <c r="H351" s="6">
        <v>328</v>
      </c>
      <c r="I351" s="6">
        <v>20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>
        <v>45</v>
      </c>
      <c r="G352" s="6">
        <v>552</v>
      </c>
      <c r="H352" s="6">
        <v>395</v>
      </c>
      <c r="I352" s="6"/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48.6</v>
      </c>
      <c r="G353" s="6">
        <v>496</v>
      </c>
      <c r="H353" s="6">
        <v>469</v>
      </c>
      <c r="I353" s="6"/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>
        <v>44.8</v>
      </c>
      <c r="G354" s="6">
        <v>477</v>
      </c>
      <c r="H354" s="6">
        <v>556</v>
      </c>
      <c r="I354" s="6"/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>
        <v>38</v>
      </c>
      <c r="G355" s="6">
        <v>470</v>
      </c>
      <c r="H355" s="6">
        <v>550</v>
      </c>
      <c r="I355" s="6"/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>
        <v>40</v>
      </c>
      <c r="G356" s="6">
        <v>478</v>
      </c>
      <c r="H356" s="6">
        <v>525</v>
      </c>
      <c r="I356" s="6"/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47.5</v>
      </c>
      <c r="G357" s="6">
        <v>522</v>
      </c>
      <c r="H357" s="6">
        <v>450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>
        <v>50</v>
      </c>
      <c r="G358" s="6">
        <v>543</v>
      </c>
      <c r="H358" s="6">
        <v>415</v>
      </c>
      <c r="I358" s="6"/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56.9</v>
      </c>
      <c r="G359" s="6">
        <v>528</v>
      </c>
      <c r="H359" s="6">
        <v>384</v>
      </c>
      <c r="I359" s="6"/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67.599999999999994</v>
      </c>
      <c r="G360" s="6">
        <v>189</v>
      </c>
      <c r="H360" s="6">
        <v>336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70</v>
      </c>
      <c r="G361" s="6">
        <v>49</v>
      </c>
      <c r="H361" s="6">
        <v>300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64.7</v>
      </c>
      <c r="G362" s="6">
        <v>53</v>
      </c>
      <c r="H362" s="6">
        <v>277</v>
      </c>
      <c r="I362" s="6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62</v>
      </c>
      <c r="G363" s="6">
        <v>55</v>
      </c>
      <c r="H363" s="6">
        <v>250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96.4</v>
      </c>
      <c r="G364" s="6">
        <v>91</v>
      </c>
      <c r="H364" s="6">
        <v>151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184.5</v>
      </c>
      <c r="G365" s="6">
        <v>133</v>
      </c>
      <c r="H365" s="6">
        <v>149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>
        <v>250.7</v>
      </c>
      <c r="G366" s="6">
        <v>177</v>
      </c>
      <c r="H366" s="6">
        <v>141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168.3</v>
      </c>
      <c r="G367" s="6">
        <v>206</v>
      </c>
      <c r="H367" s="6">
        <v>136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119.9</v>
      </c>
      <c r="G368" s="6">
        <v>210</v>
      </c>
      <c r="H368" s="6">
        <v>145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123.1</v>
      </c>
      <c r="G369" s="6">
        <v>345</v>
      </c>
      <c r="H369" s="6">
        <v>196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128</v>
      </c>
      <c r="G370" s="6">
        <v>500</v>
      </c>
      <c r="H370" s="6">
        <v>83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116.6</v>
      </c>
      <c r="G371" s="6">
        <v>617</v>
      </c>
      <c r="H371" s="6">
        <v>27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>
        <v>105.9</v>
      </c>
      <c r="G372" s="6">
        <v>621</v>
      </c>
      <c r="H372" s="6">
        <v>27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>
        <v>117.1</v>
      </c>
      <c r="G373" s="6">
        <v>564</v>
      </c>
      <c r="H373" s="6">
        <v>27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>
        <v>146.1</v>
      </c>
      <c r="G374" s="6">
        <v>442</v>
      </c>
      <c r="H374" s="6">
        <v>11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208.5</v>
      </c>
      <c r="G375" s="6">
        <v>391</v>
      </c>
      <c r="H375" s="6"/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18</v>
      </c>
      <c r="E376" s="7"/>
      <c r="F376" s="8" t="s">
        <v>18</v>
      </c>
      <c r="G376" s="6">
        <v>305</v>
      </c>
      <c r="H376" s="7"/>
      <c r="I376" s="9" t="s">
        <v>18</v>
      </c>
      <c r="J376" s="10"/>
      <c r="K376" s="9" t="s">
        <v>18</v>
      </c>
      <c r="L376" s="5"/>
      <c r="M376" s="2"/>
    </row>
    <row r="377" spans="1:13" ht="15.75">
      <c r="A377" s="2" t="s">
        <v>19</v>
      </c>
      <c r="B377" s="2"/>
      <c r="C377" s="11">
        <f t="shared" ref="C377:L377" si="18">SUM(C346:C376)</f>
        <v>0</v>
      </c>
      <c r="D377" s="11">
        <f t="shared" si="18"/>
        <v>0</v>
      </c>
      <c r="E377" s="11">
        <f t="shared" si="18"/>
        <v>0</v>
      </c>
      <c r="F377" s="11">
        <f t="shared" si="18"/>
        <v>2474.5</v>
      </c>
      <c r="G377" s="11">
        <f t="shared" si="18"/>
        <v>11645</v>
      </c>
      <c r="H377" s="11">
        <f t="shared" si="18"/>
        <v>7810</v>
      </c>
      <c r="I377" s="11">
        <f t="shared" si="18"/>
        <v>105</v>
      </c>
      <c r="J377" s="11">
        <f t="shared" si="18"/>
        <v>0</v>
      </c>
      <c r="K377" s="11">
        <f t="shared" si="18"/>
        <v>0</v>
      </c>
      <c r="L377" s="11">
        <f t="shared" si="18"/>
        <v>0</v>
      </c>
      <c r="M377" s="2"/>
    </row>
    <row r="378" spans="1:13" ht="15.75">
      <c r="A378" s="2" t="s">
        <v>20</v>
      </c>
      <c r="B378" s="2"/>
      <c r="C378" s="12">
        <f t="shared" ref="C378:L378" si="19">C377*1.9835</f>
        <v>0</v>
      </c>
      <c r="D378" s="12">
        <f t="shared" si="19"/>
        <v>0</v>
      </c>
      <c r="E378" s="12">
        <f t="shared" si="19"/>
        <v>0</v>
      </c>
      <c r="F378" s="12">
        <f t="shared" si="19"/>
        <v>4908.1707500000002</v>
      </c>
      <c r="G378" s="12">
        <f t="shared" si="19"/>
        <v>23097.857500000002</v>
      </c>
      <c r="H378" s="12">
        <f t="shared" si="19"/>
        <v>15491.135</v>
      </c>
      <c r="I378" s="12">
        <f t="shared" si="19"/>
        <v>208.26750000000001</v>
      </c>
      <c r="J378" s="12">
        <f t="shared" si="19"/>
        <v>0</v>
      </c>
      <c r="K378" s="12">
        <f t="shared" si="19"/>
        <v>0</v>
      </c>
      <c r="L378" s="12">
        <f t="shared" si="19"/>
        <v>0</v>
      </c>
      <c r="M378" s="2"/>
    </row>
    <row r="379" spans="1:13" ht="15.75">
      <c r="A379" s="2"/>
      <c r="B379" s="2"/>
      <c r="C379" s="11"/>
      <c r="D379" s="11"/>
      <c r="E379" s="11"/>
      <c r="F379" s="11"/>
      <c r="G379" s="11"/>
      <c r="H379" s="11"/>
      <c r="I379" s="11" t="s">
        <v>21</v>
      </c>
      <c r="J379" s="11"/>
      <c r="K379" s="13">
        <f>COUNTA(C346:L376)-4</f>
        <v>92</v>
      </c>
      <c r="L379" s="11" t="s">
        <v>22</v>
      </c>
      <c r="M379" s="2"/>
    </row>
    <row r="380" spans="1:13" ht="16.5" thickBot="1">
      <c r="A380" s="14">
        <v>1989</v>
      </c>
      <c r="B380" s="14" t="s">
        <v>23</v>
      </c>
      <c r="C380" s="14"/>
      <c r="D380" s="15">
        <f>SUM(C377:I377)</f>
        <v>22034.5</v>
      </c>
      <c r="E380" s="16" t="s">
        <v>19</v>
      </c>
      <c r="F380" s="16"/>
      <c r="G380" s="15">
        <f>D380*1.9835</f>
        <v>43705.43075</v>
      </c>
      <c r="H380" s="16" t="s">
        <v>24</v>
      </c>
      <c r="I380" s="14" t="s">
        <v>25</v>
      </c>
      <c r="J380" s="14"/>
      <c r="K380" s="17">
        <v>94</v>
      </c>
      <c r="L380" s="14" t="s">
        <v>22</v>
      </c>
      <c r="M380" s="2"/>
    </row>
    <row r="381" spans="1:13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0" type="noConversion"/>
  <pageMargins left="1" right="0.191" top="0.5" bottom="0.25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44"/>
  </sheetPr>
  <dimension ref="A1:M381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2" t="s">
        <v>29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1" t="s">
        <v>2</v>
      </c>
      <c r="F2" s="2"/>
      <c r="G2" s="2" t="s">
        <v>3</v>
      </c>
      <c r="H2" s="2"/>
      <c r="I2" s="2" t="s">
        <v>4</v>
      </c>
      <c r="J2" s="2"/>
      <c r="K2" s="2" t="s">
        <v>5</v>
      </c>
      <c r="L2" s="2"/>
      <c r="M2" s="2"/>
    </row>
    <row r="3" spans="1:13" ht="16.5" thickBot="1">
      <c r="A3" s="3" t="s">
        <v>6</v>
      </c>
      <c r="B3" s="3" t="s">
        <v>7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15</v>
      </c>
      <c r="K3" s="4" t="s">
        <v>16</v>
      </c>
      <c r="L3" s="4" t="s">
        <v>17</v>
      </c>
      <c r="M3" s="2"/>
    </row>
    <row r="4" spans="1:13" ht="16.5" thickTop="1">
      <c r="A4" s="1">
        <v>1990</v>
      </c>
      <c r="B4" s="5">
        <v>1</v>
      </c>
      <c r="C4" s="6"/>
      <c r="D4" s="6"/>
      <c r="E4" s="6"/>
      <c r="F4" s="6">
        <v>40</v>
      </c>
      <c r="G4" s="6">
        <v>382</v>
      </c>
      <c r="H4" s="6">
        <v>190</v>
      </c>
      <c r="I4" s="6">
        <v>294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>
        <v>50</v>
      </c>
      <c r="G5" s="6">
        <v>484</v>
      </c>
      <c r="H5" s="6">
        <v>234</v>
      </c>
      <c r="I5" s="6">
        <v>262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50</v>
      </c>
      <c r="G6" s="6">
        <v>599</v>
      </c>
      <c r="H6" s="6">
        <v>261</v>
      </c>
      <c r="I6" s="6">
        <v>255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>
        <v>51</v>
      </c>
      <c r="G7" s="6">
        <v>643</v>
      </c>
      <c r="H7" s="6">
        <v>279</v>
      </c>
      <c r="I7" s="6">
        <v>263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>
        <v>50</v>
      </c>
      <c r="G8" s="6">
        <v>637</v>
      </c>
      <c r="H8" s="6">
        <v>286</v>
      </c>
      <c r="I8" s="6">
        <v>298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40</v>
      </c>
      <c r="G9" s="6">
        <v>615</v>
      </c>
      <c r="H9" s="6">
        <v>416</v>
      </c>
      <c r="I9" s="6">
        <v>301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31</v>
      </c>
      <c r="G10" s="6">
        <v>555</v>
      </c>
      <c r="H10" s="6">
        <v>599</v>
      </c>
      <c r="I10" s="6">
        <v>272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28</v>
      </c>
      <c r="G11" s="6">
        <v>527</v>
      </c>
      <c r="H11" s="6">
        <v>640</v>
      </c>
      <c r="I11" s="6">
        <v>230</v>
      </c>
      <c r="J11" s="6"/>
      <c r="K11" s="6"/>
      <c r="L11" s="7"/>
      <c r="M11" s="2"/>
    </row>
    <row r="12" spans="1:13" ht="15.75">
      <c r="A12" s="2"/>
      <c r="B12" s="5">
        <v>9</v>
      </c>
      <c r="C12" s="19"/>
      <c r="D12" s="6"/>
      <c r="E12" s="6"/>
      <c r="F12" s="6">
        <v>28</v>
      </c>
      <c r="G12" s="6">
        <v>511</v>
      </c>
      <c r="H12" s="6">
        <v>608</v>
      </c>
      <c r="I12" s="6">
        <v>216</v>
      </c>
      <c r="J12" s="6"/>
      <c r="K12" s="6"/>
      <c r="L12" s="7"/>
      <c r="M12" s="2"/>
    </row>
    <row r="13" spans="1:13" ht="15.75">
      <c r="A13" s="2"/>
      <c r="B13" s="5">
        <v>10</v>
      </c>
      <c r="C13" s="19"/>
      <c r="D13" s="6"/>
      <c r="E13" s="6"/>
      <c r="F13" s="6">
        <v>26</v>
      </c>
      <c r="G13" s="6">
        <v>529</v>
      </c>
      <c r="H13" s="6">
        <v>539</v>
      </c>
      <c r="I13" s="6">
        <v>174</v>
      </c>
      <c r="J13" s="6"/>
      <c r="K13" s="6"/>
      <c r="L13" s="7"/>
      <c r="M13" s="2"/>
    </row>
    <row r="14" spans="1:13" ht="15.75">
      <c r="A14" s="2"/>
      <c r="B14" s="5">
        <v>11</v>
      </c>
      <c r="C14" s="7"/>
      <c r="D14" s="6"/>
      <c r="E14" s="6"/>
      <c r="F14" s="6">
        <v>49</v>
      </c>
      <c r="G14" s="6">
        <v>554</v>
      </c>
      <c r="H14" s="6">
        <v>405</v>
      </c>
      <c r="I14" s="6">
        <v>152</v>
      </c>
      <c r="J14" s="6"/>
      <c r="K14" s="6"/>
      <c r="L14" s="7"/>
      <c r="M14" s="2"/>
    </row>
    <row r="15" spans="1:13" ht="15.75">
      <c r="A15" s="2"/>
      <c r="B15" s="5">
        <v>12</v>
      </c>
      <c r="C15" s="7"/>
      <c r="D15" s="6"/>
      <c r="E15" s="6"/>
      <c r="F15" s="6">
        <v>59</v>
      </c>
      <c r="G15" s="6">
        <v>564</v>
      </c>
      <c r="H15" s="6">
        <v>338</v>
      </c>
      <c r="I15" s="6">
        <v>138</v>
      </c>
      <c r="J15" s="6"/>
      <c r="K15" s="6"/>
      <c r="L15" s="7"/>
      <c r="M15" s="2"/>
    </row>
    <row r="16" spans="1:13" ht="15.75">
      <c r="A16" s="2"/>
      <c r="B16" s="5">
        <v>13</v>
      </c>
      <c r="C16" s="7"/>
      <c r="D16" s="6"/>
      <c r="E16" s="6"/>
      <c r="F16" s="6">
        <v>57</v>
      </c>
      <c r="G16" s="6">
        <v>536</v>
      </c>
      <c r="H16" s="6">
        <v>254</v>
      </c>
      <c r="I16" s="6">
        <v>115</v>
      </c>
      <c r="J16" s="6"/>
      <c r="K16" s="6"/>
      <c r="L16" s="7"/>
      <c r="M16" s="2"/>
    </row>
    <row r="17" spans="1:13" ht="15.75">
      <c r="A17" s="2"/>
      <c r="B17" s="5">
        <v>14</v>
      </c>
      <c r="C17" s="7"/>
      <c r="D17" s="6"/>
      <c r="E17" s="6"/>
      <c r="F17" s="6">
        <v>57</v>
      </c>
      <c r="G17" s="6">
        <v>485</v>
      </c>
      <c r="H17" s="6">
        <v>178</v>
      </c>
      <c r="I17" s="6">
        <v>90</v>
      </c>
      <c r="J17" s="6"/>
      <c r="K17" s="6"/>
      <c r="L17" s="7"/>
      <c r="M17" s="2"/>
    </row>
    <row r="18" spans="1:13" ht="15.75">
      <c r="A18" s="2"/>
      <c r="B18" s="5">
        <v>15</v>
      </c>
      <c r="C18" s="7"/>
      <c r="D18" s="6"/>
      <c r="E18" s="6"/>
      <c r="F18" s="6">
        <v>61</v>
      </c>
      <c r="G18" s="6">
        <v>475</v>
      </c>
      <c r="H18" s="6">
        <v>154</v>
      </c>
      <c r="I18" s="6">
        <v>24</v>
      </c>
      <c r="J18" s="6"/>
      <c r="K18" s="6"/>
      <c r="L18" s="7"/>
      <c r="M18" s="2"/>
    </row>
    <row r="19" spans="1:13" ht="15.75">
      <c r="A19" s="2"/>
      <c r="B19" s="5">
        <v>16</v>
      </c>
      <c r="C19" s="7"/>
      <c r="D19" s="6"/>
      <c r="E19" s="6"/>
      <c r="F19" s="6">
        <v>62</v>
      </c>
      <c r="G19" s="6">
        <v>473</v>
      </c>
      <c r="H19" s="6">
        <v>138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7"/>
      <c r="D20" s="6"/>
      <c r="E20" s="6"/>
      <c r="F20" s="6">
        <v>63</v>
      </c>
      <c r="G20" s="6">
        <v>495</v>
      </c>
      <c r="H20" s="6">
        <v>126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7"/>
      <c r="D21" s="6"/>
      <c r="E21" s="6"/>
      <c r="F21" s="6">
        <v>60</v>
      </c>
      <c r="G21" s="6">
        <v>525</v>
      </c>
      <c r="H21" s="6">
        <v>122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7"/>
      <c r="D22" s="6"/>
      <c r="E22" s="6"/>
      <c r="F22" s="6">
        <v>58</v>
      </c>
      <c r="G22" s="6">
        <v>515</v>
      </c>
      <c r="H22" s="6">
        <v>125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7"/>
      <c r="D23" s="6"/>
      <c r="E23" s="6"/>
      <c r="F23" s="6">
        <v>58</v>
      </c>
      <c r="G23" s="6">
        <v>458</v>
      </c>
      <c r="H23" s="6">
        <v>129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7"/>
      <c r="D24" s="6"/>
      <c r="E24" s="6">
        <v>17</v>
      </c>
      <c r="F24" s="6">
        <v>59</v>
      </c>
      <c r="G24" s="6">
        <v>225</v>
      </c>
      <c r="H24" s="6">
        <v>145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>
        <v>83</v>
      </c>
      <c r="F25" s="6">
        <v>58</v>
      </c>
      <c r="G25" s="6">
        <v>123</v>
      </c>
      <c r="H25" s="6">
        <v>183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>
        <v>77</v>
      </c>
      <c r="F26" s="6">
        <v>58</v>
      </c>
      <c r="G26" s="6">
        <v>173</v>
      </c>
      <c r="H26" s="6">
        <v>228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>
        <v>15</v>
      </c>
      <c r="F27" s="6">
        <v>58</v>
      </c>
      <c r="G27" s="6">
        <v>223</v>
      </c>
      <c r="H27" s="6">
        <v>304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>
        <v>10</v>
      </c>
      <c r="F28" s="6">
        <v>83</v>
      </c>
      <c r="G28" s="6">
        <v>285</v>
      </c>
      <c r="H28" s="6">
        <v>383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>
        <v>10</v>
      </c>
      <c r="F29" s="6">
        <v>94</v>
      </c>
      <c r="G29" s="6">
        <v>152</v>
      </c>
      <c r="H29" s="6">
        <v>408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>
        <v>10</v>
      </c>
      <c r="F30" s="6">
        <v>116</v>
      </c>
      <c r="G30" s="6">
        <v>58</v>
      </c>
      <c r="H30" s="6">
        <v>480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>
        <v>10</v>
      </c>
      <c r="F31" s="6">
        <v>142</v>
      </c>
      <c r="G31" s="6">
        <v>50</v>
      </c>
      <c r="H31" s="6">
        <v>552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>
        <v>22</v>
      </c>
      <c r="F32" s="6">
        <v>226</v>
      </c>
      <c r="G32" s="6">
        <v>50</v>
      </c>
      <c r="H32" s="6">
        <v>527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>
        <v>27</v>
      </c>
      <c r="F33" s="6">
        <v>340</v>
      </c>
      <c r="G33" s="6">
        <v>92</v>
      </c>
      <c r="H33" s="6">
        <v>466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18</v>
      </c>
      <c r="E34" s="7">
        <v>27</v>
      </c>
      <c r="F34" s="8" t="s">
        <v>18</v>
      </c>
      <c r="G34" s="6">
        <v>129</v>
      </c>
      <c r="H34" s="7">
        <v>388</v>
      </c>
      <c r="I34" s="9" t="s">
        <v>18</v>
      </c>
      <c r="J34" s="10"/>
      <c r="K34" s="9" t="s">
        <v>18</v>
      </c>
      <c r="L34" s="5"/>
      <c r="M34" s="2"/>
    </row>
    <row r="35" spans="1:13" ht="15.75">
      <c r="A35" s="2" t="s">
        <v>19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308</v>
      </c>
      <c r="F35" s="11">
        <f t="shared" si="0"/>
        <v>2212</v>
      </c>
      <c r="G35" s="11">
        <f t="shared" si="0"/>
        <v>12122</v>
      </c>
      <c r="H35" s="11">
        <f t="shared" si="0"/>
        <v>10085</v>
      </c>
      <c r="I35" s="11">
        <f t="shared" si="0"/>
        <v>3084</v>
      </c>
      <c r="J35" s="11">
        <f t="shared" si="0"/>
        <v>0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20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610.91800000000001</v>
      </c>
      <c r="F36" s="12">
        <f t="shared" si="1"/>
        <v>4387.5020000000004</v>
      </c>
      <c r="G36" s="12">
        <f t="shared" si="1"/>
        <v>24043.987000000001</v>
      </c>
      <c r="H36" s="12">
        <f t="shared" si="1"/>
        <v>20003.5975</v>
      </c>
      <c r="I36" s="12">
        <f t="shared" si="1"/>
        <v>6117.1140000000005</v>
      </c>
      <c r="J36" s="12">
        <f t="shared" si="1"/>
        <v>0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21</v>
      </c>
      <c r="J37" s="11"/>
      <c r="K37" s="13">
        <f>COUNTA(C4:L34)-4</f>
        <v>118</v>
      </c>
      <c r="L37" s="11" t="s">
        <v>22</v>
      </c>
      <c r="M37" s="2"/>
    </row>
    <row r="38" spans="1:13" ht="16.5" thickBot="1">
      <c r="A38" s="14">
        <v>1990</v>
      </c>
      <c r="B38" s="14" t="s">
        <v>23</v>
      </c>
      <c r="C38" s="14"/>
      <c r="D38" s="15">
        <f>SUM(C35:I35)</f>
        <v>27811</v>
      </c>
      <c r="E38" s="16" t="s">
        <v>19</v>
      </c>
      <c r="F38" s="16"/>
      <c r="G38" s="15">
        <f>D38*1.9835+1</f>
        <v>55164.118500000004</v>
      </c>
      <c r="H38" s="16" t="s">
        <v>24</v>
      </c>
      <c r="I38" s="14" t="s">
        <v>25</v>
      </c>
      <c r="J38" s="14"/>
      <c r="K38" s="17">
        <v>118</v>
      </c>
      <c r="L38" s="14" t="s">
        <v>22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1" t="s">
        <v>2</v>
      </c>
      <c r="F40" s="2"/>
      <c r="G40" s="2" t="s">
        <v>3</v>
      </c>
      <c r="H40" s="2"/>
      <c r="I40" s="2" t="s">
        <v>4</v>
      </c>
      <c r="J40" s="2"/>
      <c r="K40" s="2" t="s">
        <v>5</v>
      </c>
      <c r="L40" s="2"/>
      <c r="M40" s="2"/>
    </row>
    <row r="41" spans="1:13" ht="16.5" thickBot="1">
      <c r="A41" s="3" t="s">
        <v>6</v>
      </c>
      <c r="B41" s="3" t="s">
        <v>7</v>
      </c>
      <c r="C41" s="4" t="s">
        <v>8</v>
      </c>
      <c r="D41" s="4" t="s">
        <v>9</v>
      </c>
      <c r="E41" s="4" t="s">
        <v>10</v>
      </c>
      <c r="F41" s="4" t="s">
        <v>11</v>
      </c>
      <c r="G41" s="4" t="s">
        <v>12</v>
      </c>
      <c r="H41" s="4" t="s">
        <v>13</v>
      </c>
      <c r="I41" s="4" t="s">
        <v>14</v>
      </c>
      <c r="J41" s="4" t="s">
        <v>15</v>
      </c>
      <c r="K41" s="4" t="s">
        <v>16</v>
      </c>
      <c r="L41" s="4" t="s">
        <v>17</v>
      </c>
      <c r="M41" s="2"/>
    </row>
    <row r="42" spans="1:13" ht="16.5" thickTop="1">
      <c r="A42" s="1">
        <v>1991</v>
      </c>
      <c r="B42" s="5">
        <v>1</v>
      </c>
      <c r="C42" s="6"/>
      <c r="D42" s="6"/>
      <c r="E42" s="6"/>
      <c r="F42" s="6">
        <v>32</v>
      </c>
      <c r="G42" s="6">
        <v>342</v>
      </c>
      <c r="H42" s="6">
        <v>386</v>
      </c>
      <c r="I42" s="6"/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>
        <v>32</v>
      </c>
      <c r="G43" s="6">
        <v>373</v>
      </c>
      <c r="H43" s="6">
        <v>388</v>
      </c>
      <c r="I43" s="6"/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>
        <v>39</v>
      </c>
      <c r="G44" s="6">
        <v>429</v>
      </c>
      <c r="H44" s="6">
        <v>346</v>
      </c>
      <c r="I44" s="6"/>
      <c r="J44" s="6"/>
      <c r="K44" s="6"/>
      <c r="L44" s="7"/>
      <c r="M44" s="2"/>
    </row>
    <row r="45" spans="1:13" ht="15.75">
      <c r="A45" s="2"/>
      <c r="B45" s="5">
        <v>4</v>
      </c>
      <c r="C45" s="7"/>
      <c r="D45" s="7"/>
      <c r="E45" s="20"/>
      <c r="F45" s="6">
        <v>120</v>
      </c>
      <c r="G45" s="6">
        <v>382</v>
      </c>
      <c r="H45" s="6">
        <v>308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7"/>
      <c r="D46" s="7"/>
      <c r="E46" s="20"/>
      <c r="F46" s="6">
        <v>156</v>
      </c>
      <c r="G46" s="6">
        <v>339</v>
      </c>
      <c r="H46" s="6">
        <v>208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7"/>
      <c r="D47" s="6"/>
      <c r="E47" s="6"/>
      <c r="F47" s="6">
        <v>156</v>
      </c>
      <c r="G47" s="6">
        <v>352</v>
      </c>
      <c r="H47" s="6">
        <v>151</v>
      </c>
      <c r="I47" s="6"/>
      <c r="J47" s="6"/>
      <c r="K47" s="6"/>
      <c r="L47" s="7"/>
      <c r="M47" s="2"/>
    </row>
    <row r="48" spans="1:13" ht="15.75">
      <c r="A48" s="2"/>
      <c r="B48" s="5">
        <v>7</v>
      </c>
      <c r="C48" s="7"/>
      <c r="D48" s="6"/>
      <c r="E48" s="6"/>
      <c r="F48" s="6">
        <v>104</v>
      </c>
      <c r="G48" s="6">
        <v>361</v>
      </c>
      <c r="H48" s="6">
        <v>162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7"/>
      <c r="D49" s="6"/>
      <c r="E49" s="6"/>
      <c r="F49" s="6">
        <v>42</v>
      </c>
      <c r="G49" s="6">
        <v>400</v>
      </c>
      <c r="H49" s="6">
        <v>197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7"/>
      <c r="D50" s="6"/>
      <c r="E50" s="6"/>
      <c r="F50" s="6">
        <v>42</v>
      </c>
      <c r="G50" s="6">
        <v>356</v>
      </c>
      <c r="H50" s="6">
        <v>218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7"/>
      <c r="D51" s="6"/>
      <c r="E51" s="6"/>
      <c r="F51" s="6">
        <v>42</v>
      </c>
      <c r="G51" s="6">
        <v>315</v>
      </c>
      <c r="H51" s="6">
        <v>214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20"/>
      <c r="D52" s="6"/>
      <c r="E52" s="6"/>
      <c r="F52" s="6">
        <v>42</v>
      </c>
      <c r="G52" s="6">
        <v>302</v>
      </c>
      <c r="H52" s="6">
        <v>210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20"/>
      <c r="D53" s="6"/>
      <c r="E53" s="6"/>
      <c r="F53" s="6">
        <v>41</v>
      </c>
      <c r="G53" s="6">
        <v>297</v>
      </c>
      <c r="H53" s="7">
        <v>209</v>
      </c>
      <c r="I53" s="7"/>
      <c r="J53" s="6"/>
      <c r="K53" s="6"/>
      <c r="L53" s="7"/>
      <c r="M53" s="2"/>
    </row>
    <row r="54" spans="1:13" ht="15.75">
      <c r="A54" s="2"/>
      <c r="B54" s="5">
        <v>13</v>
      </c>
      <c r="C54" s="20"/>
      <c r="D54" s="6"/>
      <c r="E54" s="6"/>
      <c r="F54" s="6">
        <v>42</v>
      </c>
      <c r="G54" s="6">
        <v>310</v>
      </c>
      <c r="H54" s="7">
        <v>215</v>
      </c>
      <c r="I54" s="7"/>
      <c r="J54" s="6"/>
      <c r="K54" s="6"/>
      <c r="L54" s="7"/>
      <c r="M54" s="2"/>
    </row>
    <row r="55" spans="1:13" ht="15.75">
      <c r="A55" s="2"/>
      <c r="B55" s="5">
        <v>14</v>
      </c>
      <c r="C55" s="20"/>
      <c r="D55" s="6"/>
      <c r="E55" s="6"/>
      <c r="F55" s="6">
        <v>41</v>
      </c>
      <c r="G55" s="6">
        <v>325</v>
      </c>
      <c r="H55" s="7">
        <v>218</v>
      </c>
      <c r="I55" s="20"/>
      <c r="J55" s="6"/>
      <c r="K55" s="6"/>
      <c r="L55" s="7"/>
      <c r="M55" s="2"/>
    </row>
    <row r="56" spans="1:13" ht="15.75">
      <c r="A56" s="2"/>
      <c r="B56" s="5">
        <v>15</v>
      </c>
      <c r="C56" s="20"/>
      <c r="D56" s="6"/>
      <c r="E56" s="6"/>
      <c r="F56" s="6">
        <v>42</v>
      </c>
      <c r="G56" s="6">
        <v>347</v>
      </c>
      <c r="H56" s="7">
        <v>215</v>
      </c>
      <c r="I56" s="20"/>
      <c r="J56" s="6"/>
      <c r="K56" s="6"/>
      <c r="L56" s="7"/>
      <c r="M56" s="2"/>
    </row>
    <row r="57" spans="1:13" ht="15.75">
      <c r="A57" s="2"/>
      <c r="B57" s="5">
        <v>16</v>
      </c>
      <c r="C57" s="7"/>
      <c r="D57" s="6"/>
      <c r="E57" s="6">
        <v>20</v>
      </c>
      <c r="F57" s="6">
        <v>42</v>
      </c>
      <c r="G57" s="6">
        <v>389</v>
      </c>
      <c r="H57" s="7">
        <v>230</v>
      </c>
      <c r="I57" s="20"/>
      <c r="J57" s="6"/>
      <c r="K57" s="6"/>
      <c r="L57" s="7"/>
      <c r="M57" s="2"/>
    </row>
    <row r="58" spans="1:13" ht="15.75">
      <c r="A58" s="2"/>
      <c r="B58" s="5">
        <v>17</v>
      </c>
      <c r="C58" s="7"/>
      <c r="D58" s="6"/>
      <c r="E58" s="6">
        <v>29</v>
      </c>
      <c r="F58" s="6">
        <v>84</v>
      </c>
      <c r="G58" s="6">
        <v>390</v>
      </c>
      <c r="H58" s="7">
        <v>179</v>
      </c>
      <c r="I58" s="7"/>
      <c r="J58" s="6"/>
      <c r="K58" s="6"/>
      <c r="L58" s="7"/>
      <c r="M58" s="2"/>
    </row>
    <row r="59" spans="1:13" ht="15.75">
      <c r="A59" s="2"/>
      <c r="B59" s="5">
        <v>18</v>
      </c>
      <c r="C59" s="7"/>
      <c r="D59" s="6"/>
      <c r="E59" s="6">
        <v>26</v>
      </c>
      <c r="F59" s="6">
        <v>129</v>
      </c>
      <c r="G59" s="6">
        <v>357</v>
      </c>
      <c r="H59" s="7">
        <v>152</v>
      </c>
      <c r="I59" s="7"/>
      <c r="J59" s="6"/>
      <c r="K59" s="6"/>
      <c r="L59" s="7"/>
      <c r="M59" s="2"/>
    </row>
    <row r="60" spans="1:13" ht="15.75">
      <c r="A60" s="2"/>
      <c r="B60" s="5">
        <v>19</v>
      </c>
      <c r="C60" s="7"/>
      <c r="D60" s="6"/>
      <c r="E60" s="6">
        <v>21</v>
      </c>
      <c r="F60" s="6">
        <v>169</v>
      </c>
      <c r="G60" s="6">
        <v>332</v>
      </c>
      <c r="H60" s="7">
        <v>153</v>
      </c>
      <c r="I60" s="7"/>
      <c r="J60" s="6"/>
      <c r="K60" s="6"/>
      <c r="L60" s="7"/>
      <c r="M60" s="2"/>
    </row>
    <row r="61" spans="1:13" ht="15.75">
      <c r="A61" s="2"/>
      <c r="B61" s="5">
        <v>20</v>
      </c>
      <c r="C61" s="7"/>
      <c r="D61" s="6"/>
      <c r="E61" s="6">
        <v>21</v>
      </c>
      <c r="F61" s="6">
        <v>217</v>
      </c>
      <c r="G61" s="6">
        <v>317</v>
      </c>
      <c r="H61" s="6">
        <v>146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>
        <v>23</v>
      </c>
      <c r="F62" s="6">
        <v>268</v>
      </c>
      <c r="G62" s="6">
        <v>313</v>
      </c>
      <c r="H62" s="6">
        <v>104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>
        <v>29</v>
      </c>
      <c r="F63" s="6">
        <v>332</v>
      </c>
      <c r="G63" s="6">
        <v>396</v>
      </c>
      <c r="H63" s="6">
        <v>53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>
        <v>30</v>
      </c>
      <c r="F64" s="6">
        <v>333</v>
      </c>
      <c r="G64" s="6">
        <v>504</v>
      </c>
      <c r="H64" s="6">
        <v>13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>
        <v>29</v>
      </c>
      <c r="F65" s="6">
        <v>390</v>
      </c>
      <c r="G65" s="6">
        <v>534</v>
      </c>
      <c r="H65" s="6"/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>
        <v>29</v>
      </c>
      <c r="F66" s="6">
        <v>416</v>
      </c>
      <c r="G66" s="6">
        <v>483</v>
      </c>
      <c r="H66" s="6"/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>
        <v>30</v>
      </c>
      <c r="F67" s="6">
        <v>418</v>
      </c>
      <c r="G67" s="6">
        <v>420</v>
      </c>
      <c r="H67" s="6"/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>
        <v>30</v>
      </c>
      <c r="F68" s="6">
        <v>422</v>
      </c>
      <c r="G68" s="6">
        <v>334</v>
      </c>
      <c r="H68" s="6"/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>
        <v>30</v>
      </c>
      <c r="F69" s="6">
        <v>446</v>
      </c>
      <c r="G69" s="6">
        <v>297</v>
      </c>
      <c r="H69" s="6"/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>
        <v>29</v>
      </c>
      <c r="F70" s="6">
        <v>408</v>
      </c>
      <c r="G70" s="7">
        <v>297</v>
      </c>
      <c r="H70" s="20"/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>
        <v>29</v>
      </c>
      <c r="F71" s="6">
        <v>384</v>
      </c>
      <c r="G71" s="7">
        <v>313</v>
      </c>
      <c r="H71" s="20"/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18</v>
      </c>
      <c r="E72" s="7">
        <v>32</v>
      </c>
      <c r="F72" s="8" t="s">
        <v>18</v>
      </c>
      <c r="G72" s="7">
        <v>361</v>
      </c>
      <c r="H72" s="20"/>
      <c r="I72" s="9" t="s">
        <v>18</v>
      </c>
      <c r="J72" s="10"/>
      <c r="K72" s="9" t="s">
        <v>18</v>
      </c>
      <c r="L72" s="5"/>
      <c r="M72" s="2"/>
    </row>
    <row r="73" spans="1:13" ht="15.75">
      <c r="A73" s="2" t="s">
        <v>19</v>
      </c>
      <c r="B73" s="2"/>
      <c r="C73" s="11">
        <f t="shared" ref="C73:L73" si="2">SUM(C42:C72)</f>
        <v>0</v>
      </c>
      <c r="D73" s="11">
        <f t="shared" si="2"/>
        <v>0</v>
      </c>
      <c r="E73" s="11">
        <f t="shared" si="2"/>
        <v>437</v>
      </c>
      <c r="F73" s="11">
        <f t="shared" si="2"/>
        <v>5431</v>
      </c>
      <c r="G73" s="11">
        <f t="shared" si="2"/>
        <v>11267</v>
      </c>
      <c r="H73" s="11">
        <f t="shared" si="2"/>
        <v>4675</v>
      </c>
      <c r="I73" s="11">
        <f t="shared" si="2"/>
        <v>0</v>
      </c>
      <c r="J73" s="11">
        <f t="shared" si="2"/>
        <v>0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20</v>
      </c>
      <c r="B74" s="2"/>
      <c r="C74" s="12">
        <f t="shared" ref="C74:L74" si="3">C73*1.9835</f>
        <v>0</v>
      </c>
      <c r="D74" s="12">
        <f t="shared" si="3"/>
        <v>0</v>
      </c>
      <c r="E74" s="12">
        <f t="shared" si="3"/>
        <v>866.78949999999998</v>
      </c>
      <c r="F74" s="12">
        <f t="shared" si="3"/>
        <v>10772.388500000001</v>
      </c>
      <c r="G74" s="12">
        <f t="shared" si="3"/>
        <v>22348.094499999999</v>
      </c>
      <c r="H74" s="12">
        <f t="shared" si="3"/>
        <v>9272.8625000000011</v>
      </c>
      <c r="I74" s="12">
        <f t="shared" si="3"/>
        <v>0</v>
      </c>
      <c r="J74" s="12">
        <f t="shared" si="3"/>
        <v>0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21</v>
      </c>
      <c r="J75" s="11"/>
      <c r="K75" s="13">
        <f>COUNTA(C42:L72)-4</f>
        <v>100</v>
      </c>
      <c r="L75" s="11" t="s">
        <v>22</v>
      </c>
      <c r="M75" s="2"/>
    </row>
    <row r="76" spans="1:13" ht="16.5" thickBot="1">
      <c r="A76" s="14">
        <v>1991</v>
      </c>
      <c r="B76" s="14" t="s">
        <v>23</v>
      </c>
      <c r="C76" s="14"/>
      <c r="D76" s="15">
        <f>SUM(C73:I73)</f>
        <v>21810</v>
      </c>
      <c r="E76" s="16" t="s">
        <v>19</v>
      </c>
      <c r="F76" s="16"/>
      <c r="G76" s="15">
        <f>D76*1.9835</f>
        <v>43260.135000000002</v>
      </c>
      <c r="H76" s="16" t="s">
        <v>24</v>
      </c>
      <c r="I76" s="14" t="s">
        <v>25</v>
      </c>
      <c r="J76" s="14"/>
      <c r="K76" s="17">
        <v>100</v>
      </c>
      <c r="L76" s="14" t="s">
        <v>22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1" t="s">
        <v>2</v>
      </c>
      <c r="F78" s="2"/>
      <c r="G78" s="2" t="s">
        <v>3</v>
      </c>
      <c r="H78" s="2"/>
      <c r="I78" s="2" t="s">
        <v>4</v>
      </c>
      <c r="J78" s="2"/>
      <c r="K78" s="2" t="s">
        <v>5</v>
      </c>
      <c r="L78" s="2"/>
      <c r="M78" s="2"/>
    </row>
    <row r="79" spans="1:13" ht="16.5" thickBot="1">
      <c r="A79" s="3" t="s">
        <v>6</v>
      </c>
      <c r="B79" s="3" t="s">
        <v>7</v>
      </c>
      <c r="C79" s="4" t="s">
        <v>8</v>
      </c>
      <c r="D79" s="4" t="s">
        <v>9</v>
      </c>
      <c r="E79" s="4" t="s">
        <v>10</v>
      </c>
      <c r="F79" s="4" t="s">
        <v>11</v>
      </c>
      <c r="G79" s="4" t="s">
        <v>12</v>
      </c>
      <c r="H79" s="4" t="s">
        <v>13</v>
      </c>
      <c r="I79" s="4" t="s">
        <v>14</v>
      </c>
      <c r="J79" s="4" t="s">
        <v>15</v>
      </c>
      <c r="K79" s="4" t="s">
        <v>16</v>
      </c>
      <c r="L79" s="4" t="s">
        <v>17</v>
      </c>
      <c r="M79" s="2"/>
    </row>
    <row r="80" spans="1:13" ht="16.5" thickTop="1">
      <c r="A80" s="1">
        <v>1992</v>
      </c>
      <c r="B80" s="5">
        <v>1</v>
      </c>
      <c r="C80" s="6"/>
      <c r="D80" s="6"/>
      <c r="E80" s="6"/>
      <c r="F80" s="6"/>
      <c r="G80" s="6">
        <v>398</v>
      </c>
      <c r="H80" s="6">
        <v>29</v>
      </c>
      <c r="I80" s="6">
        <v>22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441</v>
      </c>
      <c r="H81" s="6">
        <v>29</v>
      </c>
      <c r="I81" s="6"/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437</v>
      </c>
      <c r="H82" s="6">
        <v>29</v>
      </c>
      <c r="I82" s="6"/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392</v>
      </c>
      <c r="H83" s="6">
        <v>41</v>
      </c>
      <c r="I83" s="6"/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133</v>
      </c>
      <c r="H84" s="6">
        <v>35</v>
      </c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28</v>
      </c>
      <c r="H85" s="6">
        <v>31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>
        <v>28</v>
      </c>
      <c r="H86" s="6">
        <v>33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>
        <v>17</v>
      </c>
      <c r="G87" s="6">
        <v>29</v>
      </c>
      <c r="H87" s="6">
        <v>33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>
        <v>28</v>
      </c>
      <c r="G88" s="6">
        <v>31</v>
      </c>
      <c r="H88" s="6">
        <v>33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>
        <v>26</v>
      </c>
      <c r="G89" s="6">
        <v>31</v>
      </c>
      <c r="H89" s="6">
        <v>75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>
        <v>25</v>
      </c>
      <c r="G90" s="6">
        <v>31</v>
      </c>
      <c r="H90" s="6">
        <v>94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>
        <v>26</v>
      </c>
      <c r="G91" s="6">
        <v>32</v>
      </c>
      <c r="H91" s="6">
        <v>99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>
        <v>28</v>
      </c>
      <c r="G92" s="6">
        <v>27</v>
      </c>
      <c r="H92" s="6">
        <v>112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>
        <v>30</v>
      </c>
      <c r="G93" s="6">
        <v>30</v>
      </c>
      <c r="H93" s="6">
        <v>60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>
        <v>25</v>
      </c>
      <c r="G94" s="6">
        <v>30</v>
      </c>
      <c r="H94" s="6">
        <v>24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>
        <v>84</v>
      </c>
      <c r="G95" s="6">
        <v>33</v>
      </c>
      <c r="H95" s="6">
        <v>36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>
        <v>95</v>
      </c>
      <c r="G96" s="6">
        <v>35</v>
      </c>
      <c r="H96" s="6">
        <v>39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>
        <v>90</v>
      </c>
      <c r="G97" s="6">
        <v>81</v>
      </c>
      <c r="H97" s="6">
        <v>41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>
        <v>48</v>
      </c>
      <c r="G98" s="6">
        <v>100</v>
      </c>
      <c r="H98" s="6">
        <v>56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>
        <v>28</v>
      </c>
      <c r="G99" s="6">
        <v>50</v>
      </c>
      <c r="H99" s="6">
        <v>79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>
        <v>27</v>
      </c>
      <c r="G100" s="6">
        <v>29</v>
      </c>
      <c r="H100" s="6">
        <v>100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>
        <v>27</v>
      </c>
      <c r="G101" s="6">
        <v>29</v>
      </c>
      <c r="H101" s="6">
        <v>121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>
        <v>64</v>
      </c>
      <c r="G102" s="6">
        <v>29</v>
      </c>
      <c r="H102" s="6">
        <v>129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>
        <v>80</v>
      </c>
      <c r="G103" s="6">
        <v>30</v>
      </c>
      <c r="H103" s="6">
        <v>174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>
        <v>86</v>
      </c>
      <c r="G104" s="6">
        <v>30</v>
      </c>
      <c r="H104" s="6">
        <v>83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>
        <v>99</v>
      </c>
      <c r="G105" s="6">
        <v>30</v>
      </c>
      <c r="H105" s="6">
        <v>35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>
        <v>122</v>
      </c>
      <c r="G106" s="6">
        <v>30</v>
      </c>
      <c r="H106" s="6">
        <v>10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129</v>
      </c>
      <c r="G107" s="6">
        <v>30</v>
      </c>
      <c r="H107" s="6"/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188</v>
      </c>
      <c r="G108" s="6">
        <v>30</v>
      </c>
      <c r="H108" s="6"/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290</v>
      </c>
      <c r="G109" s="6">
        <v>30</v>
      </c>
      <c r="H109" s="6"/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18</v>
      </c>
      <c r="E110" s="7"/>
      <c r="F110" s="8" t="s">
        <v>18</v>
      </c>
      <c r="G110" s="6">
        <v>29</v>
      </c>
      <c r="H110" s="7">
        <v>20</v>
      </c>
      <c r="I110" s="9" t="s">
        <v>18</v>
      </c>
      <c r="J110" s="10"/>
      <c r="K110" s="9" t="s">
        <v>18</v>
      </c>
      <c r="L110" s="5"/>
      <c r="M110" s="2"/>
    </row>
    <row r="111" spans="1:13" ht="15.75">
      <c r="A111" s="2" t="s">
        <v>19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0</v>
      </c>
      <c r="F111" s="11">
        <f t="shared" si="4"/>
        <v>1662</v>
      </c>
      <c r="G111" s="11">
        <f t="shared" si="4"/>
        <v>2723</v>
      </c>
      <c r="H111" s="11">
        <f t="shared" si="4"/>
        <v>1680</v>
      </c>
      <c r="I111" s="11">
        <f t="shared" si="4"/>
        <v>22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20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0</v>
      </c>
      <c r="F112" s="12">
        <f t="shared" si="5"/>
        <v>3296.5770000000002</v>
      </c>
      <c r="G112" s="12">
        <f t="shared" si="5"/>
        <v>5401.0704999999998</v>
      </c>
      <c r="H112" s="12">
        <f t="shared" si="5"/>
        <v>3332.28</v>
      </c>
      <c r="I112" s="12">
        <f t="shared" si="5"/>
        <v>43.637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21</v>
      </c>
      <c r="J113" s="11"/>
      <c r="K113" s="13">
        <f>COUNTA(C80:L110)-4</f>
        <v>83</v>
      </c>
      <c r="L113" s="11" t="s">
        <v>22</v>
      </c>
      <c r="M113" s="2"/>
    </row>
    <row r="114" spans="1:13" ht="16.5" thickBot="1">
      <c r="A114" s="14">
        <v>1992</v>
      </c>
      <c r="B114" s="14" t="s">
        <v>23</v>
      </c>
      <c r="C114" s="14"/>
      <c r="D114" s="15">
        <f>SUM(C111:I111)</f>
        <v>6087</v>
      </c>
      <c r="E114" s="16" t="s">
        <v>19</v>
      </c>
      <c r="F114" s="16"/>
      <c r="G114" s="15">
        <f>D114*1.9835</f>
        <v>12073.5645</v>
      </c>
      <c r="H114" s="16" t="s">
        <v>24</v>
      </c>
      <c r="I114" s="14" t="s">
        <v>25</v>
      </c>
      <c r="J114" s="14"/>
      <c r="K114" s="17">
        <v>86</v>
      </c>
      <c r="L114" s="14" t="s">
        <v>22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 ht="15.75">
      <c r="A116" s="2" t="s">
        <v>1</v>
      </c>
      <c r="B116" s="2"/>
      <c r="C116" s="2"/>
      <c r="D116" s="2"/>
      <c r="E116" s="1" t="s">
        <v>2</v>
      </c>
      <c r="F116" s="2"/>
      <c r="G116" s="2" t="s">
        <v>3</v>
      </c>
      <c r="H116" s="2"/>
      <c r="I116" s="2" t="s">
        <v>4</v>
      </c>
      <c r="J116" s="2"/>
      <c r="K116" s="2" t="s">
        <v>5</v>
      </c>
      <c r="L116" s="2"/>
      <c r="M116" s="2"/>
    </row>
    <row r="117" spans="1:13" ht="16.5" thickBot="1">
      <c r="A117" s="3" t="s">
        <v>6</v>
      </c>
      <c r="B117" s="3" t="s">
        <v>7</v>
      </c>
      <c r="C117" s="4" t="s">
        <v>8</v>
      </c>
      <c r="D117" s="4" t="s">
        <v>9</v>
      </c>
      <c r="E117" s="4" t="s">
        <v>10</v>
      </c>
      <c r="F117" s="4" t="s">
        <v>11</v>
      </c>
      <c r="G117" s="4" t="s">
        <v>12</v>
      </c>
      <c r="H117" s="4" t="s">
        <v>13</v>
      </c>
      <c r="I117" s="4" t="s">
        <v>14</v>
      </c>
      <c r="J117" s="4" t="s">
        <v>15</v>
      </c>
      <c r="K117" s="4" t="s">
        <v>16</v>
      </c>
      <c r="L117" s="4" t="s">
        <v>17</v>
      </c>
      <c r="M117" s="2"/>
    </row>
    <row r="118" spans="1:13" ht="16.5" thickTop="1">
      <c r="A118" s="1">
        <v>1993</v>
      </c>
      <c r="B118" s="5">
        <v>1</v>
      </c>
      <c r="C118" s="6"/>
      <c r="D118" s="6"/>
      <c r="E118" s="6"/>
      <c r="F118" s="6">
        <v>10</v>
      </c>
      <c r="G118" s="6">
        <v>90</v>
      </c>
      <c r="H118" s="6">
        <v>69</v>
      </c>
      <c r="I118" s="6">
        <v>75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>
        <v>10</v>
      </c>
      <c r="G119" s="6">
        <v>91</v>
      </c>
      <c r="H119" s="6">
        <v>106</v>
      </c>
      <c r="I119" s="6">
        <v>65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>
        <v>10</v>
      </c>
      <c r="G120" s="6">
        <v>90</v>
      </c>
      <c r="H120" s="6">
        <v>105</v>
      </c>
      <c r="I120" s="6">
        <v>50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>
        <v>10</v>
      </c>
      <c r="G121" s="6">
        <v>90</v>
      </c>
      <c r="H121" s="6">
        <v>106</v>
      </c>
      <c r="I121" s="6">
        <v>35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>
        <v>10</v>
      </c>
      <c r="G122" s="6">
        <v>92</v>
      </c>
      <c r="H122" s="6">
        <v>103</v>
      </c>
      <c r="I122" s="6"/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>
        <v>10</v>
      </c>
      <c r="G123" s="6">
        <v>92</v>
      </c>
      <c r="H123" s="6">
        <v>101</v>
      </c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/>
      <c r="F124" s="6">
        <v>12</v>
      </c>
      <c r="G124" s="6">
        <v>91</v>
      </c>
      <c r="H124" s="6">
        <v>101</v>
      </c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/>
      <c r="F125" s="6">
        <v>10</v>
      </c>
      <c r="G125" s="6">
        <v>90</v>
      </c>
      <c r="H125" s="6">
        <v>100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/>
      <c r="F126" s="6">
        <v>10</v>
      </c>
      <c r="G126" s="6">
        <v>92</v>
      </c>
      <c r="H126" s="6">
        <v>140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/>
      <c r="F127" s="6">
        <v>10</v>
      </c>
      <c r="G127" s="6">
        <v>94</v>
      </c>
      <c r="H127" s="6">
        <v>228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>
        <v>10</v>
      </c>
      <c r="G128" s="6">
        <v>95</v>
      </c>
      <c r="H128" s="6">
        <v>345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>
        <v>10</v>
      </c>
      <c r="G129" s="6">
        <v>95</v>
      </c>
      <c r="H129" s="6">
        <v>409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>
        <v>10</v>
      </c>
      <c r="G130" s="6">
        <v>97</v>
      </c>
      <c r="H130" s="6">
        <v>178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>
        <v>64</v>
      </c>
      <c r="G131" s="6">
        <v>99</v>
      </c>
      <c r="H131" s="6">
        <v>71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>
        <v>87</v>
      </c>
      <c r="G132" s="6">
        <v>94</v>
      </c>
      <c r="H132" s="6">
        <v>76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>
        <v>74</v>
      </c>
      <c r="G133" s="6">
        <v>92</v>
      </c>
      <c r="H133" s="6">
        <v>104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>
        <v>75</v>
      </c>
      <c r="G134" s="6">
        <v>91</v>
      </c>
      <c r="H134" s="6">
        <v>162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/>
      <c r="F135" s="6">
        <v>75</v>
      </c>
      <c r="G135" s="6">
        <v>97</v>
      </c>
      <c r="H135" s="6">
        <v>254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/>
      <c r="F136" s="6">
        <v>77</v>
      </c>
      <c r="G136" s="6">
        <v>100</v>
      </c>
      <c r="H136" s="6">
        <v>138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>
        <v>90</v>
      </c>
      <c r="F137" s="6">
        <v>73</v>
      </c>
      <c r="G137" s="6">
        <v>100</v>
      </c>
      <c r="H137" s="6">
        <v>78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>
        <v>54</v>
      </c>
      <c r="F138" s="6">
        <v>72</v>
      </c>
      <c r="G138" s="6">
        <v>100</v>
      </c>
      <c r="H138" s="6">
        <v>79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>
        <v>20</v>
      </c>
      <c r="F139" s="6">
        <v>71</v>
      </c>
      <c r="G139" s="6">
        <v>105</v>
      </c>
      <c r="H139" s="6">
        <v>79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>
        <v>23</v>
      </c>
      <c r="F140" s="6">
        <v>72</v>
      </c>
      <c r="G140" s="6">
        <v>102</v>
      </c>
      <c r="H140" s="6">
        <v>79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>
        <v>16</v>
      </c>
      <c r="F141" s="6">
        <v>71</v>
      </c>
      <c r="G141" s="6">
        <v>100</v>
      </c>
      <c r="H141" s="6">
        <v>73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>
        <v>13</v>
      </c>
      <c r="F142" s="6">
        <v>73</v>
      </c>
      <c r="G142" s="6">
        <v>100</v>
      </c>
      <c r="H142" s="6">
        <v>68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>
        <v>20</v>
      </c>
      <c r="F143" s="6">
        <v>70</v>
      </c>
      <c r="G143" s="6">
        <v>99</v>
      </c>
      <c r="H143" s="6">
        <v>75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>
        <v>20</v>
      </c>
      <c r="F144" s="6">
        <v>70</v>
      </c>
      <c r="G144" s="6">
        <v>98</v>
      </c>
      <c r="H144" s="6">
        <v>74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>
        <v>32</v>
      </c>
      <c r="F145" s="6">
        <v>87</v>
      </c>
      <c r="G145" s="6">
        <v>98</v>
      </c>
      <c r="H145" s="6">
        <v>68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>
        <v>30</v>
      </c>
      <c r="F146" s="6">
        <v>90</v>
      </c>
      <c r="G146" s="6">
        <v>98</v>
      </c>
      <c r="H146" s="6">
        <v>70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>
        <v>32</v>
      </c>
      <c r="F147" s="6">
        <v>90</v>
      </c>
      <c r="G147" s="6">
        <v>96</v>
      </c>
      <c r="H147" s="6">
        <v>80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18</v>
      </c>
      <c r="E148" s="7">
        <v>16</v>
      </c>
      <c r="F148" s="8" t="s">
        <v>18</v>
      </c>
      <c r="G148" s="6">
        <v>97</v>
      </c>
      <c r="H148" s="7">
        <v>83</v>
      </c>
      <c r="I148" s="9" t="s">
        <v>18</v>
      </c>
      <c r="J148" s="10"/>
      <c r="K148" s="9" t="s">
        <v>18</v>
      </c>
      <c r="L148" s="5"/>
      <c r="M148" s="2"/>
    </row>
    <row r="149" spans="1:13" ht="15.75">
      <c r="A149" s="2" t="s">
        <v>19</v>
      </c>
      <c r="B149" s="2"/>
      <c r="C149" s="11">
        <f t="shared" ref="C149:L149" si="6">SUM(C118:C148)</f>
        <v>0</v>
      </c>
      <c r="D149" s="11">
        <f t="shared" si="6"/>
        <v>0</v>
      </c>
      <c r="E149" s="11">
        <f t="shared" si="6"/>
        <v>366</v>
      </c>
      <c r="F149" s="11">
        <f t="shared" si="6"/>
        <v>1423</v>
      </c>
      <c r="G149" s="11">
        <f t="shared" si="6"/>
        <v>2965</v>
      </c>
      <c r="H149" s="11">
        <f t="shared" si="6"/>
        <v>3802</v>
      </c>
      <c r="I149" s="11">
        <f t="shared" si="6"/>
        <v>225</v>
      </c>
      <c r="J149" s="11">
        <f t="shared" si="6"/>
        <v>0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20</v>
      </c>
      <c r="B150" s="2"/>
      <c r="C150" s="12">
        <f t="shared" ref="C150:L150" si="7">C149*1.9835</f>
        <v>0</v>
      </c>
      <c r="D150" s="12">
        <f t="shared" si="7"/>
        <v>0</v>
      </c>
      <c r="E150" s="12">
        <f t="shared" si="7"/>
        <v>725.96100000000001</v>
      </c>
      <c r="F150" s="12">
        <f t="shared" si="7"/>
        <v>2822.5205000000001</v>
      </c>
      <c r="G150" s="12">
        <f t="shared" si="7"/>
        <v>5881.0775000000003</v>
      </c>
      <c r="H150" s="12">
        <f t="shared" si="7"/>
        <v>7541.2669999999998</v>
      </c>
      <c r="I150" s="12">
        <f t="shared" si="7"/>
        <v>446.28750000000002</v>
      </c>
      <c r="J150" s="12">
        <f t="shared" si="7"/>
        <v>0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21</v>
      </c>
      <c r="J151" s="11"/>
      <c r="K151" s="13">
        <f>COUNTA(C118:L148)-4</f>
        <v>108</v>
      </c>
      <c r="L151" s="11" t="s">
        <v>22</v>
      </c>
      <c r="M151" s="2"/>
    </row>
    <row r="152" spans="1:13" ht="16.5" thickBot="1">
      <c r="A152" s="14">
        <v>1993</v>
      </c>
      <c r="B152" s="14" t="s">
        <v>23</v>
      </c>
      <c r="C152" s="14"/>
      <c r="D152" s="15">
        <f>SUM(C149:I149)</f>
        <v>8781</v>
      </c>
      <c r="E152" s="16" t="s">
        <v>19</v>
      </c>
      <c r="F152" s="16"/>
      <c r="G152" s="15">
        <f>D152*1.9835</f>
        <v>17417.113499999999</v>
      </c>
      <c r="H152" s="16" t="s">
        <v>24</v>
      </c>
      <c r="I152" s="14" t="s">
        <v>25</v>
      </c>
      <c r="J152" s="14"/>
      <c r="K152" s="17">
        <v>108</v>
      </c>
      <c r="L152" s="14" t="s">
        <v>22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 ht="15.75">
      <c r="A154" s="2" t="s">
        <v>1</v>
      </c>
      <c r="B154" s="2"/>
      <c r="C154" s="2"/>
      <c r="D154" s="2"/>
      <c r="E154" s="1" t="s">
        <v>2</v>
      </c>
      <c r="F154" s="2"/>
      <c r="G154" s="2" t="s">
        <v>3</v>
      </c>
      <c r="H154" s="2"/>
      <c r="I154" s="2" t="s">
        <v>4</v>
      </c>
      <c r="J154" s="2"/>
      <c r="K154" s="2" t="s">
        <v>5</v>
      </c>
      <c r="L154" s="2"/>
      <c r="M154" s="2"/>
    </row>
    <row r="155" spans="1:13" ht="16.5" thickBot="1">
      <c r="A155" s="3" t="s">
        <v>6</v>
      </c>
      <c r="B155" s="3" t="s">
        <v>7</v>
      </c>
      <c r="C155" s="4" t="s">
        <v>8</v>
      </c>
      <c r="D155" s="4" t="s">
        <v>9</v>
      </c>
      <c r="E155" s="4" t="s">
        <v>10</v>
      </c>
      <c r="F155" s="4" t="s">
        <v>11</v>
      </c>
      <c r="G155" s="4" t="s">
        <v>12</v>
      </c>
      <c r="H155" s="4" t="s">
        <v>13</v>
      </c>
      <c r="I155" s="4" t="s">
        <v>14</v>
      </c>
      <c r="J155" s="4" t="s">
        <v>15</v>
      </c>
      <c r="K155" s="4" t="s">
        <v>16</v>
      </c>
      <c r="L155" s="4" t="s">
        <v>17</v>
      </c>
      <c r="M155" s="2"/>
    </row>
    <row r="156" spans="1:13" ht="16.5" thickTop="1">
      <c r="A156" s="1">
        <v>1994</v>
      </c>
      <c r="B156" s="5">
        <v>1</v>
      </c>
      <c r="C156" s="6"/>
      <c r="D156" s="6"/>
      <c r="E156" s="6"/>
      <c r="F156" s="6">
        <v>80</v>
      </c>
      <c r="G156" s="6">
        <v>181</v>
      </c>
      <c r="H156" s="6">
        <v>261</v>
      </c>
      <c r="I156" s="6">
        <v>43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>
        <v>82</v>
      </c>
      <c r="G157" s="6">
        <v>140</v>
      </c>
      <c r="H157" s="6">
        <v>363</v>
      </c>
      <c r="I157" s="6">
        <v>6</v>
      </c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>
        <v>78</v>
      </c>
      <c r="G158" s="6">
        <v>126</v>
      </c>
      <c r="H158" s="6">
        <v>426</v>
      </c>
      <c r="I158" s="6"/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>
        <v>78</v>
      </c>
      <c r="G159" s="6">
        <v>111</v>
      </c>
      <c r="H159" s="6">
        <v>470</v>
      </c>
      <c r="I159" s="6"/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>
        <v>78</v>
      </c>
      <c r="G160" s="6">
        <v>100</v>
      </c>
      <c r="H160" s="6">
        <v>477</v>
      </c>
      <c r="I160" s="6"/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>
        <v>78</v>
      </c>
      <c r="G161" s="6">
        <v>100</v>
      </c>
      <c r="H161" s="6">
        <v>435</v>
      </c>
      <c r="I161" s="6"/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94</v>
      </c>
      <c r="G162" s="6">
        <v>91</v>
      </c>
      <c r="H162" s="6">
        <v>414</v>
      </c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>
        <v>85</v>
      </c>
      <c r="G163" s="6">
        <v>96</v>
      </c>
      <c r="H163" s="6">
        <v>404</v>
      </c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81</v>
      </c>
      <c r="G164" s="6">
        <v>98</v>
      </c>
      <c r="H164" s="6">
        <v>397</v>
      </c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81</v>
      </c>
      <c r="G165" s="6">
        <v>99</v>
      </c>
      <c r="H165" s="6">
        <v>361</v>
      </c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81</v>
      </c>
      <c r="G166" s="6">
        <v>109</v>
      </c>
      <c r="H166" s="6">
        <v>331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81</v>
      </c>
      <c r="G167" s="6">
        <v>164</v>
      </c>
      <c r="H167" s="6">
        <v>323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79</v>
      </c>
      <c r="G168" s="6">
        <v>141</v>
      </c>
      <c r="H168" s="6">
        <v>319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79</v>
      </c>
      <c r="G169" s="6">
        <v>145</v>
      </c>
      <c r="H169" s="6">
        <v>310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93</v>
      </c>
      <c r="G170" s="6">
        <v>170</v>
      </c>
      <c r="H170" s="6">
        <v>322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>
        <v>149</v>
      </c>
      <c r="G171" s="6">
        <v>187</v>
      </c>
      <c r="H171" s="6">
        <v>354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>
        <v>53</v>
      </c>
      <c r="F172" s="6">
        <v>190</v>
      </c>
      <c r="G172" s="6">
        <v>193</v>
      </c>
      <c r="H172" s="6">
        <v>364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>
        <v>70</v>
      </c>
      <c r="F173" s="6">
        <v>251</v>
      </c>
      <c r="G173" s="6">
        <v>197</v>
      </c>
      <c r="H173" s="6">
        <v>374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>
        <v>48</v>
      </c>
      <c r="F174" s="6">
        <v>278</v>
      </c>
      <c r="G174" s="6">
        <v>201</v>
      </c>
      <c r="H174" s="6">
        <v>370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>
        <v>39</v>
      </c>
      <c r="F175" s="6">
        <v>359</v>
      </c>
      <c r="G175" s="6">
        <v>225</v>
      </c>
      <c r="H175" s="6">
        <v>327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>
        <v>24</v>
      </c>
      <c r="F176" s="6">
        <v>196</v>
      </c>
      <c r="G176" s="6">
        <v>272</v>
      </c>
      <c r="H176" s="6">
        <v>296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>
        <v>25</v>
      </c>
      <c r="F177" s="6">
        <v>96</v>
      </c>
      <c r="G177" s="6">
        <v>313</v>
      </c>
      <c r="H177" s="6">
        <v>292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>
        <v>17</v>
      </c>
      <c r="F178" s="6">
        <v>73</v>
      </c>
      <c r="G178" s="6">
        <v>365</v>
      </c>
      <c r="H178" s="6">
        <v>294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>
        <v>13</v>
      </c>
      <c r="F179" s="6">
        <v>80</v>
      </c>
      <c r="G179" s="6">
        <v>379</v>
      </c>
      <c r="H179" s="6">
        <v>294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>
        <v>68</v>
      </c>
      <c r="F180" s="6">
        <v>85</v>
      </c>
      <c r="G180" s="6">
        <v>396</v>
      </c>
      <c r="H180" s="6">
        <v>282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>
        <v>106</v>
      </c>
      <c r="F181" s="6">
        <v>87</v>
      </c>
      <c r="G181" s="6">
        <v>277</v>
      </c>
      <c r="H181" s="6">
        <v>244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>
        <v>47</v>
      </c>
      <c r="F182" s="6">
        <v>124</v>
      </c>
      <c r="G182" s="6">
        <v>184</v>
      </c>
      <c r="H182" s="6">
        <v>208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>
        <v>22</v>
      </c>
      <c r="F183" s="6">
        <v>177</v>
      </c>
      <c r="G183" s="6">
        <v>185</v>
      </c>
      <c r="H183" s="6">
        <v>193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>
        <v>22</v>
      </c>
      <c r="F184" s="6">
        <v>291</v>
      </c>
      <c r="G184" s="6">
        <v>200</v>
      </c>
      <c r="H184" s="6">
        <v>180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>
        <v>22</v>
      </c>
      <c r="F185" s="6">
        <v>240</v>
      </c>
      <c r="G185" s="6">
        <v>193</v>
      </c>
      <c r="H185" s="6">
        <v>141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18</v>
      </c>
      <c r="E186" s="7">
        <v>56</v>
      </c>
      <c r="F186" s="8" t="s">
        <v>18</v>
      </c>
      <c r="G186" s="6">
        <v>190</v>
      </c>
      <c r="H186" s="7">
        <v>109</v>
      </c>
      <c r="I186" s="9" t="s">
        <v>18</v>
      </c>
      <c r="J186" s="10"/>
      <c r="K186" s="9" t="s">
        <v>18</v>
      </c>
      <c r="L186" s="5"/>
      <c r="M186" s="2"/>
    </row>
    <row r="187" spans="1:13" ht="15.75">
      <c r="A187" s="2" t="s">
        <v>19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632</v>
      </c>
      <c r="F187" s="11">
        <f t="shared" si="8"/>
        <v>3904</v>
      </c>
      <c r="G187" s="11">
        <f t="shared" si="8"/>
        <v>5828</v>
      </c>
      <c r="H187" s="11">
        <f t="shared" si="8"/>
        <v>9935</v>
      </c>
      <c r="I187" s="11">
        <f t="shared" si="8"/>
        <v>49</v>
      </c>
      <c r="J187" s="11">
        <f t="shared" si="8"/>
        <v>0</v>
      </c>
      <c r="K187" s="11">
        <f t="shared" si="8"/>
        <v>0</v>
      </c>
      <c r="L187" s="11">
        <f t="shared" si="8"/>
        <v>0</v>
      </c>
      <c r="M187" s="2"/>
    </row>
    <row r="188" spans="1:13" ht="15.75">
      <c r="A188" s="2" t="s">
        <v>20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1253.5720000000001</v>
      </c>
      <c r="F188" s="12">
        <f t="shared" si="9"/>
        <v>7743.5839999999998</v>
      </c>
      <c r="G188" s="12">
        <f t="shared" si="9"/>
        <v>11559.838</v>
      </c>
      <c r="H188" s="12">
        <f t="shared" si="9"/>
        <v>19706.072500000002</v>
      </c>
      <c r="I188" s="12">
        <f t="shared" si="9"/>
        <v>97.191500000000005</v>
      </c>
      <c r="J188" s="12">
        <f t="shared" si="9"/>
        <v>0</v>
      </c>
      <c r="K188" s="12">
        <f t="shared" si="9"/>
        <v>0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21</v>
      </c>
      <c r="J189" s="11"/>
      <c r="K189" s="13">
        <f>COUNTA(C156:L186)-4</f>
        <v>109</v>
      </c>
      <c r="L189" s="11" t="s">
        <v>22</v>
      </c>
      <c r="M189" s="2"/>
    </row>
    <row r="190" spans="1:13" ht="16.5" thickBot="1">
      <c r="A190" s="14">
        <v>1994</v>
      </c>
      <c r="B190" s="14" t="s">
        <v>23</v>
      </c>
      <c r="C190" s="14"/>
      <c r="D190" s="15">
        <f>SUM(C187:I187)</f>
        <v>20348</v>
      </c>
      <c r="E190" s="16" t="s">
        <v>19</v>
      </c>
      <c r="F190" s="16"/>
      <c r="G190" s="15">
        <f>D190*1.9835+1</f>
        <v>40361.258000000002</v>
      </c>
      <c r="H190" s="16" t="s">
        <v>24</v>
      </c>
      <c r="I190" s="14" t="s">
        <v>25</v>
      </c>
      <c r="J190" s="14"/>
      <c r="K190" s="17">
        <v>109</v>
      </c>
      <c r="L190" s="14" t="s">
        <v>22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 ht="15.75">
      <c r="A192" s="2" t="s">
        <v>1</v>
      </c>
      <c r="B192" s="2"/>
      <c r="C192" s="2"/>
      <c r="D192" s="2"/>
      <c r="E192" s="1" t="s">
        <v>2</v>
      </c>
      <c r="F192" s="2"/>
      <c r="G192" s="2" t="s">
        <v>3</v>
      </c>
      <c r="H192" s="2"/>
      <c r="I192" s="2" t="s">
        <v>4</v>
      </c>
      <c r="J192" s="2"/>
      <c r="K192" s="2" t="s">
        <v>5</v>
      </c>
      <c r="L192" s="2"/>
      <c r="M192" s="2"/>
    </row>
    <row r="193" spans="1:13" ht="16.5" thickBot="1">
      <c r="A193" s="3" t="s">
        <v>6</v>
      </c>
      <c r="B193" s="3" t="s">
        <v>7</v>
      </c>
      <c r="C193" s="4" t="s">
        <v>8</v>
      </c>
      <c r="D193" s="4" t="s">
        <v>9</v>
      </c>
      <c r="E193" s="4" t="s">
        <v>10</v>
      </c>
      <c r="F193" s="4" t="s">
        <v>11</v>
      </c>
      <c r="G193" s="4" t="s">
        <v>12</v>
      </c>
      <c r="H193" s="4" t="s">
        <v>13</v>
      </c>
      <c r="I193" s="4" t="s">
        <v>14</v>
      </c>
      <c r="J193" s="4" t="s">
        <v>15</v>
      </c>
      <c r="K193" s="4" t="s">
        <v>16</v>
      </c>
      <c r="L193" s="4" t="s">
        <v>17</v>
      </c>
      <c r="M193" s="2"/>
    </row>
    <row r="194" spans="1:13" ht="16.5" thickTop="1">
      <c r="A194" s="1">
        <v>1995</v>
      </c>
      <c r="B194" s="5">
        <v>1</v>
      </c>
      <c r="C194" s="6"/>
      <c r="D194" s="6"/>
      <c r="E194" s="6"/>
      <c r="F194" s="6"/>
      <c r="G194" s="6">
        <v>98</v>
      </c>
      <c r="H194" s="6">
        <v>442</v>
      </c>
      <c r="I194" s="6">
        <v>252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103</v>
      </c>
      <c r="H195" s="6">
        <v>458</v>
      </c>
      <c r="I195" s="6">
        <v>200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138</v>
      </c>
      <c r="H196" s="6">
        <v>455</v>
      </c>
      <c r="I196" s="6">
        <v>182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>
        <v>100</v>
      </c>
      <c r="H197" s="6">
        <v>450</v>
      </c>
      <c r="I197" s="6">
        <v>187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>
        <v>77</v>
      </c>
      <c r="H198" s="6">
        <v>428</v>
      </c>
      <c r="I198" s="6">
        <v>228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>
        <v>77</v>
      </c>
      <c r="H199" s="6">
        <v>200</v>
      </c>
      <c r="I199" s="6">
        <v>257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108</v>
      </c>
      <c r="H200" s="6">
        <v>100</v>
      </c>
      <c r="I200" s="6">
        <v>253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>
        <v>4</v>
      </c>
      <c r="G201" s="6">
        <v>132</v>
      </c>
      <c r="H201" s="6">
        <v>114</v>
      </c>
      <c r="I201" s="6">
        <v>248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>
        <v>72</v>
      </c>
      <c r="F202" s="6">
        <v>10</v>
      </c>
      <c r="G202" s="6">
        <v>149</v>
      </c>
      <c r="H202" s="6">
        <v>135</v>
      </c>
      <c r="I202" s="6">
        <v>232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>
        <v>73</v>
      </c>
      <c r="F203" s="6">
        <v>10</v>
      </c>
      <c r="G203" s="6">
        <v>192</v>
      </c>
      <c r="H203" s="6">
        <v>166</v>
      </c>
      <c r="I203" s="6">
        <v>222</v>
      </c>
      <c r="J203" s="6"/>
      <c r="K203" s="6"/>
      <c r="L203" s="7"/>
      <c r="M203" s="2"/>
    </row>
    <row r="204" spans="1:13" ht="15.75">
      <c r="A204" s="2"/>
      <c r="B204" s="5">
        <v>11</v>
      </c>
      <c r="C204" s="20"/>
      <c r="D204" s="6"/>
      <c r="E204" s="6">
        <v>34</v>
      </c>
      <c r="F204" s="6">
        <v>10</v>
      </c>
      <c r="G204" s="6">
        <v>261</v>
      </c>
      <c r="H204" s="6">
        <v>268</v>
      </c>
      <c r="I204" s="6">
        <v>193</v>
      </c>
      <c r="J204" s="6"/>
      <c r="K204" s="6"/>
      <c r="L204" s="7"/>
      <c r="M204" s="2"/>
    </row>
    <row r="205" spans="1:13" ht="15.75">
      <c r="A205" s="2"/>
      <c r="B205" s="5">
        <v>12</v>
      </c>
      <c r="C205" s="20"/>
      <c r="D205" s="6"/>
      <c r="E205" s="6">
        <v>13</v>
      </c>
      <c r="F205" s="6">
        <v>10</v>
      </c>
      <c r="G205" s="6">
        <v>350</v>
      </c>
      <c r="H205" s="6">
        <v>430</v>
      </c>
      <c r="I205" s="6">
        <v>119</v>
      </c>
      <c r="J205" s="6"/>
      <c r="K205" s="6"/>
      <c r="L205" s="7"/>
      <c r="M205" s="2"/>
    </row>
    <row r="206" spans="1:13" ht="15.75">
      <c r="A206" s="2"/>
      <c r="B206" s="5">
        <v>13</v>
      </c>
      <c r="C206" s="20"/>
      <c r="D206" s="6"/>
      <c r="E206" s="6">
        <v>10</v>
      </c>
      <c r="F206" s="6">
        <v>18</v>
      </c>
      <c r="G206" s="6">
        <v>443</v>
      </c>
      <c r="H206" s="6">
        <v>483</v>
      </c>
      <c r="I206" s="6">
        <v>56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>
        <v>10</v>
      </c>
      <c r="F207" s="6">
        <v>22</v>
      </c>
      <c r="G207" s="6">
        <v>476</v>
      </c>
      <c r="H207" s="6">
        <v>323</v>
      </c>
      <c r="I207" s="6">
        <v>40</v>
      </c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>
        <v>10</v>
      </c>
      <c r="F208" s="6">
        <v>48</v>
      </c>
      <c r="G208" s="6">
        <v>307</v>
      </c>
      <c r="H208" s="6">
        <v>81</v>
      </c>
      <c r="I208" s="6">
        <v>26</v>
      </c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>
        <v>10</v>
      </c>
      <c r="F209" s="6">
        <v>51</v>
      </c>
      <c r="G209" s="6">
        <v>179</v>
      </c>
      <c r="H209" s="6">
        <v>72</v>
      </c>
      <c r="I209" s="6">
        <v>10</v>
      </c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>
        <v>7</v>
      </c>
      <c r="F210" s="6">
        <v>27</v>
      </c>
      <c r="G210" s="6">
        <v>176</v>
      </c>
      <c r="H210" s="6">
        <v>72</v>
      </c>
      <c r="I210" s="6">
        <v>10</v>
      </c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>
        <v>5</v>
      </c>
      <c r="F211" s="6">
        <v>29</v>
      </c>
      <c r="G211" s="6">
        <v>219</v>
      </c>
      <c r="H211" s="6">
        <v>87</v>
      </c>
      <c r="I211" s="6">
        <v>3</v>
      </c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>
        <v>43</v>
      </c>
      <c r="G212" s="6">
        <v>303</v>
      </c>
      <c r="H212" s="6">
        <v>98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>
        <v>57</v>
      </c>
      <c r="G213" s="6">
        <v>373</v>
      </c>
      <c r="H213" s="6">
        <v>102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>
        <v>66</v>
      </c>
      <c r="G214" s="6">
        <v>415</v>
      </c>
      <c r="H214" s="6">
        <v>114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>
        <v>70</v>
      </c>
      <c r="G215" s="6">
        <v>452</v>
      </c>
      <c r="H215" s="6">
        <v>201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>
        <v>70</v>
      </c>
      <c r="G216" s="6">
        <v>463</v>
      </c>
      <c r="H216" s="6">
        <v>383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>
        <v>70</v>
      </c>
      <c r="G217" s="6">
        <v>481</v>
      </c>
      <c r="H217" s="6">
        <v>545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>
        <v>69</v>
      </c>
      <c r="G218" s="6">
        <v>503</v>
      </c>
      <c r="H218" s="6">
        <v>662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75</v>
      </c>
      <c r="G219" s="6">
        <v>495</v>
      </c>
      <c r="H219" s="6">
        <v>664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82</v>
      </c>
      <c r="G220" s="6">
        <v>504</v>
      </c>
      <c r="H220" s="6">
        <v>635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84</v>
      </c>
      <c r="G221" s="6">
        <v>512</v>
      </c>
      <c r="H221" s="6">
        <v>567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84</v>
      </c>
      <c r="G222" s="6">
        <v>481</v>
      </c>
      <c r="H222" s="6">
        <v>472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88</v>
      </c>
      <c r="G223" s="6">
        <v>470</v>
      </c>
      <c r="H223" s="6">
        <v>376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18</v>
      </c>
      <c r="E224" s="7"/>
      <c r="F224" s="8" t="s">
        <v>18</v>
      </c>
      <c r="G224" s="6">
        <v>461</v>
      </c>
      <c r="H224" s="7">
        <v>300</v>
      </c>
      <c r="I224" s="9" t="s">
        <v>18</v>
      </c>
      <c r="J224" s="10"/>
      <c r="K224" s="9" t="s">
        <v>18</v>
      </c>
      <c r="L224" s="5"/>
      <c r="M224" s="2"/>
    </row>
    <row r="225" spans="1:13" ht="15.75">
      <c r="A225" s="2" t="s">
        <v>19</v>
      </c>
      <c r="B225" s="2"/>
      <c r="C225" s="11">
        <f t="shared" ref="C225:L225" si="10">SUM(C194:C224)</f>
        <v>0</v>
      </c>
      <c r="D225" s="11">
        <f t="shared" si="10"/>
        <v>0</v>
      </c>
      <c r="E225" s="11">
        <f t="shared" si="10"/>
        <v>244</v>
      </c>
      <c r="F225" s="11">
        <f t="shared" si="10"/>
        <v>1097</v>
      </c>
      <c r="G225" s="11">
        <f t="shared" si="10"/>
        <v>9498</v>
      </c>
      <c r="H225" s="11">
        <f t="shared" si="10"/>
        <v>9883</v>
      </c>
      <c r="I225" s="11">
        <f t="shared" si="10"/>
        <v>2718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20</v>
      </c>
      <c r="B226" s="2"/>
      <c r="C226" s="12">
        <f t="shared" ref="C226:L226" si="11">C225*1.9835</f>
        <v>0</v>
      </c>
      <c r="D226" s="12">
        <f t="shared" si="11"/>
        <v>0</v>
      </c>
      <c r="E226" s="12">
        <f t="shared" si="11"/>
        <v>483.97399999999999</v>
      </c>
      <c r="F226" s="12">
        <f t="shared" si="11"/>
        <v>2175.8995</v>
      </c>
      <c r="G226" s="12">
        <f t="shared" si="11"/>
        <v>18839.282999999999</v>
      </c>
      <c r="H226" s="12">
        <f t="shared" si="11"/>
        <v>19602.930500000002</v>
      </c>
      <c r="I226" s="12">
        <f t="shared" si="11"/>
        <v>5391.1530000000002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21</v>
      </c>
      <c r="J227" s="11"/>
      <c r="K227" s="13">
        <f>COUNTA(C194:L224)-4</f>
        <v>113</v>
      </c>
      <c r="L227" s="11" t="s">
        <v>22</v>
      </c>
      <c r="M227" s="2"/>
    </row>
    <row r="228" spans="1:13" ht="16.5" thickBot="1">
      <c r="A228" s="14">
        <v>1995</v>
      </c>
      <c r="B228" s="14" t="s">
        <v>23</v>
      </c>
      <c r="C228" s="14"/>
      <c r="D228" s="15">
        <f>SUM(C225:I225)</f>
        <v>23440</v>
      </c>
      <c r="E228" s="16" t="s">
        <v>19</v>
      </c>
      <c r="F228" s="16"/>
      <c r="G228" s="15">
        <f>D228*1.9835</f>
        <v>46493.24</v>
      </c>
      <c r="H228" s="16" t="s">
        <v>24</v>
      </c>
      <c r="I228" s="14" t="s">
        <v>25</v>
      </c>
      <c r="J228" s="14"/>
      <c r="K228" s="17">
        <v>133</v>
      </c>
      <c r="L228" s="14" t="s">
        <v>22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 ht="15.75">
      <c r="A230" s="2" t="s">
        <v>1</v>
      </c>
      <c r="B230" s="2"/>
      <c r="C230" s="2"/>
      <c r="D230" s="2"/>
      <c r="E230" s="1" t="s">
        <v>2</v>
      </c>
      <c r="F230" s="2"/>
      <c r="G230" s="2" t="s">
        <v>3</v>
      </c>
      <c r="H230" s="2"/>
      <c r="I230" s="2" t="s">
        <v>4</v>
      </c>
      <c r="J230" s="2"/>
      <c r="K230" s="2" t="s">
        <v>5</v>
      </c>
      <c r="L230" s="2"/>
      <c r="M230" s="2"/>
    </row>
    <row r="231" spans="1:13" ht="16.5" thickBot="1">
      <c r="A231" s="3" t="s">
        <v>6</v>
      </c>
      <c r="B231" s="3" t="s">
        <v>7</v>
      </c>
      <c r="C231" s="4" t="s">
        <v>8</v>
      </c>
      <c r="D231" s="4" t="s">
        <v>9</v>
      </c>
      <c r="E231" s="4" t="s">
        <v>10</v>
      </c>
      <c r="F231" s="4" t="s">
        <v>11</v>
      </c>
      <c r="G231" s="4" t="s">
        <v>12</v>
      </c>
      <c r="H231" s="4" t="s">
        <v>13</v>
      </c>
      <c r="I231" s="4" t="s">
        <v>14</v>
      </c>
      <c r="J231" s="4" t="s">
        <v>15</v>
      </c>
      <c r="K231" s="4" t="s">
        <v>16</v>
      </c>
      <c r="L231" s="4" t="s">
        <v>17</v>
      </c>
      <c r="M231" s="2"/>
    </row>
    <row r="232" spans="1:13" ht="16.5" thickTop="1">
      <c r="A232" s="1">
        <v>1996</v>
      </c>
      <c r="B232" s="5">
        <v>1</v>
      </c>
      <c r="C232" s="6"/>
      <c r="D232" s="6"/>
      <c r="E232" s="6"/>
      <c r="F232" s="6">
        <v>23</v>
      </c>
      <c r="G232" s="6">
        <v>490</v>
      </c>
      <c r="H232" s="6">
        <v>624</v>
      </c>
      <c r="I232" s="6">
        <v>95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>
        <v>22</v>
      </c>
      <c r="G233" s="6">
        <v>513</v>
      </c>
      <c r="H233" s="6">
        <v>623</v>
      </c>
      <c r="I233" s="6">
        <v>98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>
        <v>89</v>
      </c>
      <c r="G234" s="6">
        <v>530</v>
      </c>
      <c r="H234" s="6">
        <v>516</v>
      </c>
      <c r="I234" s="6">
        <v>98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>
        <v>102</v>
      </c>
      <c r="G235" s="6">
        <v>537</v>
      </c>
      <c r="H235" s="6">
        <v>502</v>
      </c>
      <c r="I235" s="6">
        <v>110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>
        <v>61</v>
      </c>
      <c r="G236" s="6">
        <v>531</v>
      </c>
      <c r="H236" s="6">
        <v>193</v>
      </c>
      <c r="I236" s="6">
        <v>113</v>
      </c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>
        <v>44</v>
      </c>
      <c r="G237" s="6">
        <v>518</v>
      </c>
      <c r="H237" s="6">
        <v>62</v>
      </c>
      <c r="I237" s="6">
        <v>90</v>
      </c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>
        <v>43</v>
      </c>
      <c r="G238" s="6">
        <v>517</v>
      </c>
      <c r="H238" s="6">
        <v>60</v>
      </c>
      <c r="I238" s="6">
        <v>72</v>
      </c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>
        <v>43</v>
      </c>
      <c r="G239" s="6">
        <v>194</v>
      </c>
      <c r="H239" s="6">
        <v>60</v>
      </c>
      <c r="I239" s="6">
        <v>68</v>
      </c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>
        <v>42</v>
      </c>
      <c r="G240" s="6">
        <v>69</v>
      </c>
      <c r="H240" s="6">
        <v>70</v>
      </c>
      <c r="I240" s="6">
        <v>21</v>
      </c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>
        <v>42</v>
      </c>
      <c r="G241" s="6">
        <v>107</v>
      </c>
      <c r="H241" s="6">
        <v>82</v>
      </c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>
        <v>42</v>
      </c>
      <c r="G242" s="6">
        <v>110</v>
      </c>
      <c r="H242" s="6">
        <v>87</v>
      </c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>
        <v>55</v>
      </c>
      <c r="G243" s="6">
        <v>118</v>
      </c>
      <c r="H243" s="6">
        <v>125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>
        <v>59</v>
      </c>
      <c r="G244" s="6">
        <v>197</v>
      </c>
      <c r="H244" s="6">
        <v>164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>
        <v>115</v>
      </c>
      <c r="G245" s="6">
        <v>229</v>
      </c>
      <c r="H245" s="6">
        <v>199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>
        <v>78</v>
      </c>
      <c r="G246" s="6">
        <v>289</v>
      </c>
      <c r="H246" s="6">
        <v>268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>
        <v>78</v>
      </c>
      <c r="G247" s="6">
        <v>365</v>
      </c>
      <c r="H247" s="6">
        <v>269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>
        <v>114</v>
      </c>
      <c r="G248" s="6">
        <v>457</v>
      </c>
      <c r="H248" s="6">
        <v>254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137</v>
      </c>
      <c r="G249" s="6">
        <v>555</v>
      </c>
      <c r="H249" s="6">
        <v>251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182</v>
      </c>
      <c r="G250" s="6">
        <v>600</v>
      </c>
      <c r="H250" s="6">
        <v>296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255</v>
      </c>
      <c r="G251" s="6">
        <v>254</v>
      </c>
      <c r="H251" s="6">
        <v>333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357</v>
      </c>
      <c r="G252" s="6">
        <v>80</v>
      </c>
      <c r="H252" s="6">
        <v>347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416</v>
      </c>
      <c r="G253" s="6">
        <v>94</v>
      </c>
      <c r="H253" s="6">
        <v>318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444</v>
      </c>
      <c r="G254" s="6">
        <v>78</v>
      </c>
      <c r="H254" s="6">
        <v>273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532</v>
      </c>
      <c r="G255" s="6">
        <v>63</v>
      </c>
      <c r="H255" s="6">
        <v>233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>
        <v>608</v>
      </c>
      <c r="G256" s="6">
        <v>63</v>
      </c>
      <c r="H256" s="6">
        <v>221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>
        <v>592</v>
      </c>
      <c r="G257" s="6">
        <v>68</v>
      </c>
      <c r="H257" s="6">
        <v>211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>
        <v>544</v>
      </c>
      <c r="G258" s="6">
        <v>74</v>
      </c>
      <c r="H258" s="6">
        <v>190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>
        <v>78</v>
      </c>
      <c r="F259" s="6">
        <v>501</v>
      </c>
      <c r="G259" s="6">
        <v>75</v>
      </c>
      <c r="H259" s="6">
        <v>180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>
        <v>82</v>
      </c>
      <c r="F260" s="6">
        <v>482</v>
      </c>
      <c r="G260" s="6">
        <v>137</v>
      </c>
      <c r="H260" s="6">
        <v>162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>
        <v>28</v>
      </c>
      <c r="F261" s="6">
        <v>477</v>
      </c>
      <c r="G261" s="6">
        <v>286</v>
      </c>
      <c r="H261" s="6">
        <v>145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18</v>
      </c>
      <c r="E262" s="7">
        <v>26</v>
      </c>
      <c r="F262" s="8" t="s">
        <v>18</v>
      </c>
      <c r="G262" s="6">
        <v>483</v>
      </c>
      <c r="H262" s="7">
        <v>112</v>
      </c>
      <c r="I262" s="9" t="s">
        <v>18</v>
      </c>
      <c r="J262" s="10"/>
      <c r="K262" s="9" t="s">
        <v>18</v>
      </c>
      <c r="L262" s="5"/>
      <c r="M262" s="2"/>
    </row>
    <row r="263" spans="1:13" ht="15.75">
      <c r="A263" s="2" t="s">
        <v>19</v>
      </c>
      <c r="B263" s="2"/>
      <c r="C263" s="11">
        <f t="shared" ref="C263:L263" si="12">SUM(C232:C262)</f>
        <v>0</v>
      </c>
      <c r="D263" s="11">
        <f t="shared" si="12"/>
        <v>0</v>
      </c>
      <c r="E263" s="11">
        <f t="shared" si="12"/>
        <v>214</v>
      </c>
      <c r="F263" s="11">
        <f t="shared" si="12"/>
        <v>6579</v>
      </c>
      <c r="G263" s="11">
        <f t="shared" si="12"/>
        <v>8681</v>
      </c>
      <c r="H263" s="11">
        <f t="shared" si="12"/>
        <v>7430</v>
      </c>
      <c r="I263" s="11">
        <f t="shared" si="12"/>
        <v>765</v>
      </c>
      <c r="J263" s="11">
        <f t="shared" si="12"/>
        <v>0</v>
      </c>
      <c r="K263" s="11">
        <f t="shared" si="12"/>
        <v>0</v>
      </c>
      <c r="L263" s="11">
        <f t="shared" si="12"/>
        <v>0</v>
      </c>
      <c r="M263" s="2"/>
    </row>
    <row r="264" spans="1:13" ht="15.75">
      <c r="A264" s="2" t="s">
        <v>20</v>
      </c>
      <c r="B264" s="2"/>
      <c r="C264" s="12">
        <f t="shared" ref="C264:L264" si="13">C263*1.9835</f>
        <v>0</v>
      </c>
      <c r="D264" s="12">
        <f t="shared" si="13"/>
        <v>0</v>
      </c>
      <c r="E264" s="12">
        <f t="shared" si="13"/>
        <v>424.46899999999999</v>
      </c>
      <c r="F264" s="12">
        <f t="shared" si="13"/>
        <v>13049.4465</v>
      </c>
      <c r="G264" s="12">
        <f t="shared" si="13"/>
        <v>17218.763500000001</v>
      </c>
      <c r="H264" s="12">
        <f t="shared" si="13"/>
        <v>14737.405000000001</v>
      </c>
      <c r="I264" s="12">
        <f t="shared" si="13"/>
        <v>1517.3775000000001</v>
      </c>
      <c r="J264" s="12">
        <f t="shared" si="13"/>
        <v>0</v>
      </c>
      <c r="K264" s="12">
        <f t="shared" si="13"/>
        <v>0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21</v>
      </c>
      <c r="J265" s="11"/>
      <c r="K265" s="13">
        <f>COUNTA(C232:L262)-4</f>
        <v>105</v>
      </c>
      <c r="L265" s="11" t="s">
        <v>22</v>
      </c>
      <c r="M265" s="2"/>
    </row>
    <row r="266" spans="1:13" ht="16.5" thickBot="1">
      <c r="A266" s="14">
        <v>1996</v>
      </c>
      <c r="B266" s="14" t="s">
        <v>23</v>
      </c>
      <c r="C266" s="14"/>
      <c r="D266" s="15">
        <f>SUM(C263:I263)</f>
        <v>23669</v>
      </c>
      <c r="E266" s="16" t="s">
        <v>19</v>
      </c>
      <c r="F266" s="16"/>
      <c r="G266" s="15">
        <f>D266*1.9835-1</f>
        <v>46946.461499999998</v>
      </c>
      <c r="H266" s="16" t="s">
        <v>24</v>
      </c>
      <c r="I266" s="14" t="s">
        <v>25</v>
      </c>
      <c r="J266" s="14"/>
      <c r="K266" s="17">
        <v>105</v>
      </c>
      <c r="L266" s="14" t="s">
        <v>22</v>
      </c>
      <c r="M266" s="2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 ht="15.75">
      <c r="A268" s="2" t="s">
        <v>1</v>
      </c>
      <c r="B268" s="2"/>
      <c r="C268" s="2"/>
      <c r="D268" s="2"/>
      <c r="E268" s="1" t="s">
        <v>2</v>
      </c>
      <c r="F268" s="2"/>
      <c r="G268" s="2" t="s">
        <v>3</v>
      </c>
      <c r="H268" s="2"/>
      <c r="I268" s="2" t="s">
        <v>4</v>
      </c>
      <c r="J268" s="2"/>
      <c r="K268" s="2" t="s">
        <v>5</v>
      </c>
      <c r="L268" s="2"/>
      <c r="M268" s="2"/>
    </row>
    <row r="269" spans="1:13" ht="16.5" thickBot="1">
      <c r="A269" s="3" t="s">
        <v>6</v>
      </c>
      <c r="B269" s="3" t="s">
        <v>7</v>
      </c>
      <c r="C269" s="4" t="s">
        <v>8</v>
      </c>
      <c r="D269" s="4" t="s">
        <v>9</v>
      </c>
      <c r="E269" s="4" t="s">
        <v>10</v>
      </c>
      <c r="F269" s="4" t="s">
        <v>11</v>
      </c>
      <c r="G269" s="4" t="s">
        <v>12</v>
      </c>
      <c r="H269" s="4" t="s">
        <v>13</v>
      </c>
      <c r="I269" s="4" t="s">
        <v>14</v>
      </c>
      <c r="J269" s="4" t="s">
        <v>15</v>
      </c>
      <c r="K269" s="4" t="s">
        <v>16</v>
      </c>
      <c r="L269" s="4" t="s">
        <v>17</v>
      </c>
      <c r="M269" s="2"/>
    </row>
    <row r="270" spans="1:13" ht="16.5" thickTop="1">
      <c r="A270" s="1">
        <v>1997</v>
      </c>
      <c r="B270" s="5">
        <v>1</v>
      </c>
      <c r="C270" s="6"/>
      <c r="D270" s="6"/>
      <c r="E270" s="6"/>
      <c r="F270" s="6">
        <v>10</v>
      </c>
      <c r="G270" s="6">
        <v>402</v>
      </c>
      <c r="H270" s="6">
        <v>207</v>
      </c>
      <c r="I270" s="6">
        <v>196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>
        <v>25</v>
      </c>
      <c r="G271" s="6">
        <v>555</v>
      </c>
      <c r="H271" s="6">
        <v>311</v>
      </c>
      <c r="I271" s="6">
        <v>185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>
        <v>49</v>
      </c>
      <c r="G272" s="6">
        <v>594</v>
      </c>
      <c r="H272" s="6">
        <v>352</v>
      </c>
      <c r="I272" s="6">
        <v>159</v>
      </c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>
        <v>57</v>
      </c>
      <c r="G273" s="6">
        <v>559</v>
      </c>
      <c r="H273" s="6">
        <v>479</v>
      </c>
      <c r="I273" s="6">
        <v>139</v>
      </c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>
        <v>44</v>
      </c>
      <c r="G274" s="6">
        <v>497</v>
      </c>
      <c r="H274" s="6">
        <v>590</v>
      </c>
      <c r="I274" s="6">
        <v>112</v>
      </c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>
        <v>39</v>
      </c>
      <c r="G275" s="6">
        <v>453</v>
      </c>
      <c r="H275" s="6">
        <v>587</v>
      </c>
      <c r="I275" s="6">
        <v>65</v>
      </c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>
        <v>39</v>
      </c>
      <c r="G276" s="6">
        <v>404</v>
      </c>
      <c r="H276" s="6">
        <v>550</v>
      </c>
      <c r="I276" s="6">
        <v>50</v>
      </c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>
        <v>39</v>
      </c>
      <c r="G277" s="6">
        <v>245</v>
      </c>
      <c r="H277" s="6">
        <v>489</v>
      </c>
      <c r="I277" s="6">
        <v>15</v>
      </c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>
        <v>40</v>
      </c>
      <c r="G278" s="6">
        <v>156</v>
      </c>
      <c r="H278" s="6">
        <v>393</v>
      </c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>
        <v>40</v>
      </c>
      <c r="G279" s="6">
        <v>160</v>
      </c>
      <c r="H279" s="6">
        <v>369</v>
      </c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>
        <v>46</v>
      </c>
      <c r="G280" s="6">
        <v>182</v>
      </c>
      <c r="H280" s="6">
        <v>282</v>
      </c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>
        <v>46</v>
      </c>
      <c r="G281" s="6">
        <v>255</v>
      </c>
      <c r="H281" s="6">
        <v>213</v>
      </c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>
        <v>53</v>
      </c>
      <c r="G282" s="6">
        <v>285</v>
      </c>
      <c r="H282" s="6">
        <v>176</v>
      </c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>
        <v>57</v>
      </c>
      <c r="G283" s="6">
        <v>433</v>
      </c>
      <c r="H283" s="6">
        <v>105</v>
      </c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>
        <v>57</v>
      </c>
      <c r="G284" s="6">
        <v>608</v>
      </c>
      <c r="H284" s="6">
        <v>87</v>
      </c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>
        <v>56</v>
      </c>
      <c r="G285" s="6">
        <v>663</v>
      </c>
      <c r="H285" s="6">
        <v>90</v>
      </c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82</v>
      </c>
      <c r="G286" s="6">
        <v>639</v>
      </c>
      <c r="H286" s="6">
        <v>91</v>
      </c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126</v>
      </c>
      <c r="G287" s="6">
        <v>600</v>
      </c>
      <c r="H287" s="6">
        <v>93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>
        <v>69</v>
      </c>
      <c r="F288" s="6">
        <v>184</v>
      </c>
      <c r="G288" s="6">
        <v>501</v>
      </c>
      <c r="H288" s="6">
        <v>100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>
        <v>73</v>
      </c>
      <c r="F289" s="6">
        <v>265</v>
      </c>
      <c r="G289" s="6">
        <v>439</v>
      </c>
      <c r="H289" s="6">
        <v>116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>
        <v>34</v>
      </c>
      <c r="F290" s="6">
        <v>209</v>
      </c>
      <c r="G290" s="6">
        <v>422</v>
      </c>
      <c r="H290" s="7">
        <v>178</v>
      </c>
      <c r="I290" s="20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>
        <v>20</v>
      </c>
      <c r="F291" s="6">
        <v>166</v>
      </c>
      <c r="G291" s="6">
        <v>414</v>
      </c>
      <c r="H291" s="7">
        <v>134</v>
      </c>
      <c r="I291" s="20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>
        <v>20</v>
      </c>
      <c r="F292" s="6">
        <v>249</v>
      </c>
      <c r="G292" s="6">
        <v>443</v>
      </c>
      <c r="H292" s="7">
        <v>96</v>
      </c>
      <c r="I292" s="20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>
        <v>14</v>
      </c>
      <c r="F293" s="6">
        <v>201</v>
      </c>
      <c r="G293" s="6">
        <v>490</v>
      </c>
      <c r="H293" s="7">
        <v>89</v>
      </c>
      <c r="I293" s="20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>
        <v>12</v>
      </c>
      <c r="F294" s="6">
        <v>126</v>
      </c>
      <c r="G294" s="6">
        <v>489</v>
      </c>
      <c r="H294" s="7">
        <v>103</v>
      </c>
      <c r="I294" s="20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>
        <v>13</v>
      </c>
      <c r="F295" s="6">
        <v>115</v>
      </c>
      <c r="G295" s="6">
        <v>455</v>
      </c>
      <c r="H295" s="7">
        <v>167</v>
      </c>
      <c r="I295" s="20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>
        <v>11</v>
      </c>
      <c r="F296" s="6">
        <v>157</v>
      </c>
      <c r="G296" s="6">
        <v>439</v>
      </c>
      <c r="H296" s="6">
        <v>229</v>
      </c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>
        <v>10</v>
      </c>
      <c r="F297" s="6">
        <v>196</v>
      </c>
      <c r="G297" s="6">
        <v>236</v>
      </c>
      <c r="H297" s="6">
        <v>270</v>
      </c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>
        <v>10</v>
      </c>
      <c r="F298" s="6">
        <v>209</v>
      </c>
      <c r="G298" s="6">
        <v>126</v>
      </c>
      <c r="H298" s="6">
        <v>288</v>
      </c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>
        <v>10</v>
      </c>
      <c r="F299" s="6">
        <v>302</v>
      </c>
      <c r="G299" s="6">
        <v>134</v>
      </c>
      <c r="H299" s="6">
        <v>228</v>
      </c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18</v>
      </c>
      <c r="E300" s="7">
        <v>10</v>
      </c>
      <c r="F300" s="8" t="s">
        <v>18</v>
      </c>
      <c r="G300" s="6">
        <v>164</v>
      </c>
      <c r="H300" s="7">
        <v>203</v>
      </c>
      <c r="I300" s="9" t="s">
        <v>18</v>
      </c>
      <c r="J300" s="10"/>
      <c r="K300" s="9" t="s">
        <v>18</v>
      </c>
      <c r="L300" s="5"/>
      <c r="M300" s="2"/>
    </row>
    <row r="301" spans="1:13" ht="15.75">
      <c r="A301" s="2" t="s">
        <v>19</v>
      </c>
      <c r="B301" s="2"/>
      <c r="C301" s="11">
        <f t="shared" ref="C301:L301" si="14">SUM(C270:C300)</f>
        <v>0</v>
      </c>
      <c r="D301" s="11">
        <f t="shared" si="14"/>
        <v>0</v>
      </c>
      <c r="E301" s="11">
        <f t="shared" si="14"/>
        <v>306</v>
      </c>
      <c r="F301" s="11">
        <f t="shared" si="14"/>
        <v>3284</v>
      </c>
      <c r="G301" s="11">
        <f t="shared" si="14"/>
        <v>12442</v>
      </c>
      <c r="H301" s="11">
        <f t="shared" si="14"/>
        <v>7665</v>
      </c>
      <c r="I301" s="11">
        <f t="shared" si="14"/>
        <v>921</v>
      </c>
      <c r="J301" s="11">
        <f t="shared" si="14"/>
        <v>0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20</v>
      </c>
      <c r="B302" s="2"/>
      <c r="C302" s="12">
        <f t="shared" ref="C302:L302" si="15">C301*1.9835</f>
        <v>0</v>
      </c>
      <c r="D302" s="12">
        <f t="shared" si="15"/>
        <v>0</v>
      </c>
      <c r="E302" s="12">
        <f t="shared" si="15"/>
        <v>606.95100000000002</v>
      </c>
      <c r="F302" s="12">
        <f t="shared" si="15"/>
        <v>6513.8140000000003</v>
      </c>
      <c r="G302" s="12">
        <f t="shared" si="15"/>
        <v>24678.707000000002</v>
      </c>
      <c r="H302" s="12">
        <f t="shared" si="15"/>
        <v>15203.5275</v>
      </c>
      <c r="I302" s="12">
        <f t="shared" si="15"/>
        <v>1826.8035</v>
      </c>
      <c r="J302" s="12">
        <f t="shared" si="15"/>
        <v>0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/>
      <c r="B303" s="2"/>
      <c r="C303" s="11"/>
      <c r="D303" s="11"/>
      <c r="E303" s="11"/>
      <c r="F303" s="11"/>
      <c r="G303" s="11"/>
      <c r="H303" s="11"/>
      <c r="I303" s="11" t="s">
        <v>21</v>
      </c>
      <c r="J303" s="11"/>
      <c r="K303" s="13">
        <f>COUNTA(C270:L300)-4</f>
        <v>113</v>
      </c>
      <c r="L303" s="11" t="s">
        <v>22</v>
      </c>
      <c r="M303" s="2"/>
    </row>
    <row r="304" spans="1:13" ht="16.5" thickBot="1">
      <c r="A304" s="14">
        <v>1997</v>
      </c>
      <c r="B304" s="14" t="s">
        <v>23</v>
      </c>
      <c r="C304" s="14"/>
      <c r="D304" s="15">
        <f>SUM(C301:I301)</f>
        <v>24618</v>
      </c>
      <c r="E304" s="16" t="s">
        <v>19</v>
      </c>
      <c r="F304" s="16"/>
      <c r="G304" s="15">
        <f>D304*1.9835</f>
        <v>48829.803</v>
      </c>
      <c r="H304" s="16" t="s">
        <v>24</v>
      </c>
      <c r="I304" s="14" t="s">
        <v>25</v>
      </c>
      <c r="J304" s="14"/>
      <c r="K304" s="17">
        <v>113</v>
      </c>
      <c r="L304" s="14" t="s">
        <v>22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 ht="15.75">
      <c r="A306" s="2" t="s">
        <v>1</v>
      </c>
      <c r="B306" s="2"/>
      <c r="C306" s="2"/>
      <c r="D306" s="2"/>
      <c r="E306" s="1" t="s">
        <v>2</v>
      </c>
      <c r="F306" s="2"/>
      <c r="G306" s="2" t="s">
        <v>3</v>
      </c>
      <c r="H306" s="2"/>
      <c r="I306" s="2" t="s">
        <v>4</v>
      </c>
      <c r="J306" s="2"/>
      <c r="K306" s="2" t="s">
        <v>5</v>
      </c>
      <c r="L306" s="2"/>
      <c r="M306" s="2"/>
    </row>
    <row r="307" spans="1:13" ht="16.5" thickBot="1">
      <c r="A307" s="3" t="s">
        <v>6</v>
      </c>
      <c r="B307" s="3" t="s">
        <v>7</v>
      </c>
      <c r="C307" s="4" t="s">
        <v>8</v>
      </c>
      <c r="D307" s="4" t="s">
        <v>9</v>
      </c>
      <c r="E307" s="4" t="s">
        <v>10</v>
      </c>
      <c r="F307" s="4" t="s">
        <v>11</v>
      </c>
      <c r="G307" s="4" t="s">
        <v>12</v>
      </c>
      <c r="H307" s="4" t="s">
        <v>13</v>
      </c>
      <c r="I307" s="4" t="s">
        <v>14</v>
      </c>
      <c r="J307" s="4" t="s">
        <v>15</v>
      </c>
      <c r="K307" s="4" t="s">
        <v>16</v>
      </c>
      <c r="L307" s="4" t="s">
        <v>17</v>
      </c>
      <c r="M307" s="2"/>
    </row>
    <row r="308" spans="1:13" ht="16.5" thickTop="1">
      <c r="A308" s="1">
        <v>1998</v>
      </c>
      <c r="B308" s="5">
        <v>1</v>
      </c>
      <c r="C308" s="6"/>
      <c r="D308" s="6"/>
      <c r="E308" s="6"/>
      <c r="F308" s="6"/>
      <c r="G308" s="6">
        <v>479</v>
      </c>
      <c r="H308" s="6">
        <v>83</v>
      </c>
      <c r="I308" s="6">
        <v>166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>
        <v>51</v>
      </c>
      <c r="G309" s="6">
        <v>466</v>
      </c>
      <c r="H309" s="6">
        <v>85</v>
      </c>
      <c r="I309" s="6">
        <v>173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>
        <v>67</v>
      </c>
      <c r="G310" s="6">
        <v>446</v>
      </c>
      <c r="H310" s="6">
        <v>86</v>
      </c>
      <c r="I310" s="6">
        <v>172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85</v>
      </c>
      <c r="G311" s="6">
        <v>389</v>
      </c>
      <c r="H311" s="6">
        <v>88</v>
      </c>
      <c r="I311" s="6">
        <v>158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85</v>
      </c>
      <c r="G312" s="6">
        <v>364</v>
      </c>
      <c r="H312" s="6">
        <v>97</v>
      </c>
      <c r="I312" s="6">
        <v>112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80</v>
      </c>
      <c r="G313" s="6">
        <v>406</v>
      </c>
      <c r="H313" s="6">
        <v>111</v>
      </c>
      <c r="I313" s="6">
        <v>95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80</v>
      </c>
      <c r="G314" s="6">
        <v>438</v>
      </c>
      <c r="H314" s="6">
        <v>115</v>
      </c>
      <c r="I314" s="6">
        <v>94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68</v>
      </c>
      <c r="G315" s="6">
        <v>403</v>
      </c>
      <c r="H315" s="6">
        <v>121</v>
      </c>
      <c r="I315" s="6">
        <v>87</v>
      </c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62</v>
      </c>
      <c r="G316" s="6">
        <v>345</v>
      </c>
      <c r="H316" s="6">
        <v>122</v>
      </c>
      <c r="I316" s="6">
        <v>24</v>
      </c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62</v>
      </c>
      <c r="G317" s="6">
        <v>168</v>
      </c>
      <c r="H317" s="6">
        <v>177</v>
      </c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>
        <v>53</v>
      </c>
      <c r="G318" s="6">
        <v>84</v>
      </c>
      <c r="H318" s="6">
        <v>279</v>
      </c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>
        <v>49</v>
      </c>
      <c r="G319" s="6">
        <v>80</v>
      </c>
      <c r="H319" s="6">
        <v>379</v>
      </c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49</v>
      </c>
      <c r="G320" s="6">
        <v>97</v>
      </c>
      <c r="H320" s="6">
        <v>406</v>
      </c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49</v>
      </c>
      <c r="G321" s="6">
        <v>109</v>
      </c>
      <c r="H321" s="6">
        <v>470</v>
      </c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>
        <v>67</v>
      </c>
      <c r="G322" s="6">
        <v>134</v>
      </c>
      <c r="H322" s="6">
        <v>405</v>
      </c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>
        <v>93</v>
      </c>
      <c r="G323" s="6">
        <v>191</v>
      </c>
      <c r="H323" s="6">
        <v>367</v>
      </c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133</v>
      </c>
      <c r="G324" s="6">
        <v>332</v>
      </c>
      <c r="H324" s="6">
        <v>426</v>
      </c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198</v>
      </c>
      <c r="G325" s="6">
        <v>484</v>
      </c>
      <c r="H325" s="6">
        <v>441</v>
      </c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233</v>
      </c>
      <c r="G326" s="6">
        <v>533</v>
      </c>
      <c r="H326" s="6">
        <v>390</v>
      </c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>
        <v>368</v>
      </c>
      <c r="G327" s="6">
        <v>629</v>
      </c>
      <c r="H327" s="6">
        <v>347</v>
      </c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411</v>
      </c>
      <c r="G328" s="6">
        <v>667</v>
      </c>
      <c r="H328" s="6">
        <v>304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283</v>
      </c>
      <c r="G329" s="6">
        <v>652</v>
      </c>
      <c r="H329" s="6">
        <v>257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251</v>
      </c>
      <c r="G330" s="6">
        <v>556</v>
      </c>
      <c r="H330" s="6">
        <v>243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323</v>
      </c>
      <c r="G331" s="6">
        <v>392</v>
      </c>
      <c r="H331" s="6">
        <v>225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458</v>
      </c>
      <c r="G332" s="6">
        <v>252</v>
      </c>
      <c r="H332" s="6">
        <v>265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>
        <v>75</v>
      </c>
      <c r="F333" s="6">
        <v>528</v>
      </c>
      <c r="G333" s="6">
        <v>199</v>
      </c>
      <c r="H333" s="6">
        <v>295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>
        <v>63</v>
      </c>
      <c r="F334" s="6">
        <v>529</v>
      </c>
      <c r="G334" s="6">
        <v>108</v>
      </c>
      <c r="H334" s="6">
        <v>262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>
        <v>18</v>
      </c>
      <c r="F335" s="6">
        <v>527</v>
      </c>
      <c r="G335" s="6">
        <v>72</v>
      </c>
      <c r="H335" s="6">
        <v>205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>
        <v>10</v>
      </c>
      <c r="F336" s="6">
        <v>492</v>
      </c>
      <c r="G336" s="6">
        <v>80</v>
      </c>
      <c r="H336" s="6">
        <v>163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>
        <v>10</v>
      </c>
      <c r="F337" s="6">
        <v>491</v>
      </c>
      <c r="G337" s="6">
        <v>83</v>
      </c>
      <c r="H337" s="6">
        <v>152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18</v>
      </c>
      <c r="E338" s="7">
        <v>10</v>
      </c>
      <c r="F338" s="8" t="s">
        <v>18</v>
      </c>
      <c r="G338" s="6">
        <v>85</v>
      </c>
      <c r="H338" s="7">
        <v>152</v>
      </c>
      <c r="I338" s="9" t="s">
        <v>18</v>
      </c>
      <c r="J338" s="10"/>
      <c r="K338" s="9" t="s">
        <v>18</v>
      </c>
      <c r="L338" s="5"/>
      <c r="M338" s="2"/>
    </row>
    <row r="339" spans="1:13" ht="15.75">
      <c r="A339" s="2" t="s">
        <v>19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186</v>
      </c>
      <c r="F339" s="11">
        <f t="shared" si="16"/>
        <v>6225</v>
      </c>
      <c r="G339" s="11">
        <f t="shared" si="16"/>
        <v>9723</v>
      </c>
      <c r="H339" s="11">
        <f t="shared" si="16"/>
        <v>7518</v>
      </c>
      <c r="I339" s="11">
        <f t="shared" si="16"/>
        <v>1081</v>
      </c>
      <c r="J339" s="11">
        <f t="shared" si="16"/>
        <v>0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20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368.93099999999998</v>
      </c>
      <c r="F340" s="12">
        <f t="shared" si="17"/>
        <v>12347.2875</v>
      </c>
      <c r="G340" s="12">
        <f t="shared" si="17"/>
        <v>19285.570500000002</v>
      </c>
      <c r="H340" s="12">
        <f t="shared" si="17"/>
        <v>14911.953</v>
      </c>
      <c r="I340" s="12">
        <f t="shared" si="17"/>
        <v>2144.1635000000001</v>
      </c>
      <c r="J340" s="12">
        <f t="shared" si="17"/>
        <v>0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/>
      <c r="B341" s="2"/>
      <c r="C341" s="11"/>
      <c r="D341" s="11"/>
      <c r="E341" s="11"/>
      <c r="F341" s="11"/>
      <c r="G341" s="11"/>
      <c r="H341" s="11"/>
      <c r="I341" s="11" t="s">
        <v>21</v>
      </c>
      <c r="J341" s="11"/>
      <c r="K341" s="13">
        <f>COUNTA(C308:L338)-4</f>
        <v>106</v>
      </c>
      <c r="L341" s="11" t="s">
        <v>22</v>
      </c>
      <c r="M341" s="2"/>
    </row>
    <row r="342" spans="1:13" ht="16.5" thickBot="1">
      <c r="A342" s="14">
        <v>1998</v>
      </c>
      <c r="B342" s="14" t="s">
        <v>23</v>
      </c>
      <c r="C342" s="14"/>
      <c r="D342" s="15">
        <f>SUM(C339:I339)</f>
        <v>24733</v>
      </c>
      <c r="E342" s="16" t="s">
        <v>19</v>
      </c>
      <c r="F342" s="16"/>
      <c r="G342" s="15">
        <f>D342*1.9835</f>
        <v>49057.905500000001</v>
      </c>
      <c r="H342" s="16" t="s">
        <v>24</v>
      </c>
      <c r="I342" s="14" t="s">
        <v>25</v>
      </c>
      <c r="J342" s="14"/>
      <c r="K342" s="17">
        <v>107</v>
      </c>
      <c r="L342" s="14" t="s">
        <v>22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 ht="15.75">
      <c r="A344" s="2" t="s">
        <v>1</v>
      </c>
      <c r="B344" s="2"/>
      <c r="C344" s="2"/>
      <c r="D344" s="2"/>
      <c r="E344" s="1" t="s">
        <v>2</v>
      </c>
      <c r="F344" s="2"/>
      <c r="G344" s="2" t="s">
        <v>3</v>
      </c>
      <c r="H344" s="2"/>
      <c r="I344" s="2" t="s">
        <v>4</v>
      </c>
      <c r="J344" s="2"/>
      <c r="K344" s="2" t="s">
        <v>5</v>
      </c>
      <c r="L344" s="2"/>
      <c r="M344" s="2"/>
    </row>
    <row r="345" spans="1:13" ht="16.5" thickBot="1">
      <c r="A345" s="3" t="s">
        <v>6</v>
      </c>
      <c r="B345" s="3" t="s">
        <v>7</v>
      </c>
      <c r="C345" s="4" t="s">
        <v>8</v>
      </c>
      <c r="D345" s="4" t="s">
        <v>9</v>
      </c>
      <c r="E345" s="4" t="s">
        <v>10</v>
      </c>
      <c r="F345" s="4" t="s">
        <v>11</v>
      </c>
      <c r="G345" s="4" t="s">
        <v>12</v>
      </c>
      <c r="H345" s="4" t="s">
        <v>13</v>
      </c>
      <c r="I345" s="4" t="s">
        <v>14</v>
      </c>
      <c r="J345" s="4" t="s">
        <v>15</v>
      </c>
      <c r="K345" s="4" t="s">
        <v>16</v>
      </c>
      <c r="L345" s="4" t="s">
        <v>17</v>
      </c>
      <c r="M345" s="2"/>
    </row>
    <row r="346" spans="1:13" ht="16.5" thickTop="1">
      <c r="A346" s="1">
        <v>1999</v>
      </c>
      <c r="B346" s="5">
        <v>1</v>
      </c>
      <c r="C346" s="6"/>
      <c r="D346" s="6"/>
      <c r="E346" s="6"/>
      <c r="F346" s="6"/>
      <c r="G346" s="6">
        <v>97</v>
      </c>
      <c r="H346" s="6">
        <v>437</v>
      </c>
      <c r="I346" s="6">
        <v>316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/>
      <c r="G347" s="6">
        <v>100</v>
      </c>
      <c r="H347" s="6">
        <v>193</v>
      </c>
      <c r="I347" s="6">
        <v>278</v>
      </c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/>
      <c r="G348" s="6">
        <v>156</v>
      </c>
      <c r="H348" s="6">
        <v>75</v>
      </c>
      <c r="I348" s="6">
        <v>248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>
        <v>182</v>
      </c>
      <c r="H349" s="6">
        <v>70</v>
      </c>
      <c r="I349" s="6">
        <v>162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/>
      <c r="G350" s="6">
        <v>306</v>
      </c>
      <c r="H350" s="6">
        <v>88</v>
      </c>
      <c r="I350" s="6">
        <v>127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/>
      <c r="G351" s="6">
        <v>432</v>
      </c>
      <c r="H351" s="6">
        <v>98</v>
      </c>
      <c r="I351" s="6">
        <v>127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/>
      <c r="G352" s="6">
        <v>521</v>
      </c>
      <c r="H352" s="6">
        <v>118</v>
      </c>
      <c r="I352" s="6">
        <v>122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113</v>
      </c>
      <c r="G353" s="6">
        <v>538</v>
      </c>
      <c r="H353" s="6">
        <v>124</v>
      </c>
      <c r="I353" s="6">
        <v>94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>
        <v>125</v>
      </c>
      <c r="G354" s="6">
        <v>522</v>
      </c>
      <c r="H354" s="6">
        <v>213</v>
      </c>
      <c r="I354" s="6">
        <v>65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>
        <v>80</v>
      </c>
      <c r="G355" s="6">
        <v>471</v>
      </c>
      <c r="H355" s="6">
        <v>379</v>
      </c>
      <c r="I355" s="6">
        <v>17</v>
      </c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>
        <v>52</v>
      </c>
      <c r="G356" s="6">
        <v>443</v>
      </c>
      <c r="H356" s="6">
        <v>185</v>
      </c>
      <c r="I356" s="6"/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47</v>
      </c>
      <c r="G357" s="6">
        <v>415</v>
      </c>
      <c r="H357" s="6">
        <v>68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>
        <v>46</v>
      </c>
      <c r="G358" s="6">
        <v>418</v>
      </c>
      <c r="H358" s="6">
        <v>76</v>
      </c>
      <c r="I358" s="6"/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63</v>
      </c>
      <c r="G359" s="6">
        <v>433</v>
      </c>
      <c r="H359" s="6">
        <v>87</v>
      </c>
      <c r="I359" s="6"/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100</v>
      </c>
      <c r="G360" s="6">
        <v>456</v>
      </c>
      <c r="H360" s="6">
        <v>88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100</v>
      </c>
      <c r="G361" s="6">
        <v>485</v>
      </c>
      <c r="H361" s="7">
        <v>123</v>
      </c>
      <c r="I361" s="7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93</v>
      </c>
      <c r="G362" s="6">
        <v>467</v>
      </c>
      <c r="H362" s="7">
        <v>243</v>
      </c>
      <c r="I362" s="7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95</v>
      </c>
      <c r="G363" s="6">
        <v>463</v>
      </c>
      <c r="H363" s="7">
        <v>377</v>
      </c>
      <c r="I363" s="7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94</v>
      </c>
      <c r="G364" s="6">
        <v>492</v>
      </c>
      <c r="H364" s="6">
        <v>430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93</v>
      </c>
      <c r="G365" s="6">
        <v>539</v>
      </c>
      <c r="H365" s="6">
        <v>460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>
        <v>95</v>
      </c>
      <c r="G366" s="6">
        <v>572</v>
      </c>
      <c r="H366" s="6">
        <v>402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103</v>
      </c>
      <c r="G367" s="6">
        <v>564</v>
      </c>
      <c r="H367" s="6">
        <v>370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117</v>
      </c>
      <c r="G368" s="6">
        <v>536</v>
      </c>
      <c r="H368" s="6">
        <v>326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>
        <v>62</v>
      </c>
      <c r="F369" s="6">
        <v>166</v>
      </c>
      <c r="G369" s="6">
        <v>496</v>
      </c>
      <c r="H369" s="6">
        <v>290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>
        <v>51</v>
      </c>
      <c r="F370" s="6">
        <v>217</v>
      </c>
      <c r="G370" s="6">
        <v>483</v>
      </c>
      <c r="H370" s="6">
        <v>277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305</v>
      </c>
      <c r="G371" s="6">
        <v>506</v>
      </c>
      <c r="H371" s="6">
        <v>244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>
        <v>332</v>
      </c>
      <c r="G372" s="6">
        <v>520</v>
      </c>
      <c r="H372" s="6">
        <v>208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>
        <v>11</v>
      </c>
      <c r="F373" s="6">
        <v>146</v>
      </c>
      <c r="G373" s="6">
        <v>522</v>
      </c>
      <c r="H373" s="6">
        <v>200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>
        <v>78</v>
      </c>
      <c r="G374" s="6">
        <v>507</v>
      </c>
      <c r="H374" s="6">
        <v>200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93</v>
      </c>
      <c r="G375" s="6">
        <v>491</v>
      </c>
      <c r="H375" s="6">
        <v>228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18</v>
      </c>
      <c r="E376" s="7"/>
      <c r="F376" s="8" t="s">
        <v>18</v>
      </c>
      <c r="G376" s="6">
        <v>452</v>
      </c>
      <c r="H376" s="7">
        <v>296</v>
      </c>
      <c r="I376" s="9" t="s">
        <v>18</v>
      </c>
      <c r="J376" s="10"/>
      <c r="K376" s="9" t="s">
        <v>18</v>
      </c>
      <c r="L376" s="5"/>
      <c r="M376" s="2"/>
    </row>
    <row r="377" spans="1:13" ht="15.75">
      <c r="A377" s="2" t="s">
        <v>19</v>
      </c>
      <c r="B377" s="2"/>
      <c r="C377" s="11">
        <f t="shared" ref="C377:L377" si="18">SUM(C346:C376)</f>
        <v>0</v>
      </c>
      <c r="D377" s="11">
        <f t="shared" si="18"/>
        <v>0</v>
      </c>
      <c r="E377" s="11">
        <f t="shared" si="18"/>
        <v>124</v>
      </c>
      <c r="F377" s="11">
        <f t="shared" si="18"/>
        <v>2753</v>
      </c>
      <c r="G377" s="11">
        <f t="shared" si="18"/>
        <v>13585</v>
      </c>
      <c r="H377" s="11">
        <f t="shared" si="18"/>
        <v>6973</v>
      </c>
      <c r="I377" s="11">
        <f t="shared" si="18"/>
        <v>1556</v>
      </c>
      <c r="J377" s="11">
        <f t="shared" si="18"/>
        <v>0</v>
      </c>
      <c r="K377" s="11">
        <f t="shared" si="18"/>
        <v>0</v>
      </c>
      <c r="L377" s="11">
        <f t="shared" si="18"/>
        <v>0</v>
      </c>
      <c r="M377" s="2"/>
    </row>
    <row r="378" spans="1:13" ht="15.75">
      <c r="A378" s="2" t="s">
        <v>20</v>
      </c>
      <c r="B378" s="2"/>
      <c r="C378" s="12">
        <f t="shared" ref="C378:L378" si="19">C377*1.9835</f>
        <v>0</v>
      </c>
      <c r="D378" s="12">
        <f t="shared" si="19"/>
        <v>0</v>
      </c>
      <c r="E378" s="12">
        <f t="shared" si="19"/>
        <v>245.95400000000001</v>
      </c>
      <c r="F378" s="12">
        <f t="shared" si="19"/>
        <v>5460.5754999999999</v>
      </c>
      <c r="G378" s="12">
        <f t="shared" si="19"/>
        <v>26945.8475</v>
      </c>
      <c r="H378" s="12">
        <f t="shared" si="19"/>
        <v>13830.9455</v>
      </c>
      <c r="I378" s="12">
        <f t="shared" si="19"/>
        <v>3086.326</v>
      </c>
      <c r="J378" s="12">
        <f t="shared" si="19"/>
        <v>0</v>
      </c>
      <c r="K378" s="12">
        <f t="shared" si="19"/>
        <v>0</v>
      </c>
      <c r="L378" s="12">
        <f t="shared" si="19"/>
        <v>0</v>
      </c>
      <c r="M378" s="2"/>
    </row>
    <row r="379" spans="1:13" ht="15.75">
      <c r="A379" s="2"/>
      <c r="B379" s="2"/>
      <c r="C379" s="11"/>
      <c r="D379" s="11"/>
      <c r="E379" s="11"/>
      <c r="F379" s="11"/>
      <c r="G379" s="11"/>
      <c r="H379" s="11"/>
      <c r="I379" s="11" t="s">
        <v>21</v>
      </c>
      <c r="J379" s="11"/>
      <c r="K379" s="13">
        <f>COUNTA(C346:L376)-4</f>
        <v>98</v>
      </c>
      <c r="L379" s="11" t="s">
        <v>22</v>
      </c>
      <c r="M379" s="2"/>
    </row>
    <row r="380" spans="1:13" ht="16.5" thickBot="1">
      <c r="A380" s="14">
        <v>1999</v>
      </c>
      <c r="B380" s="14" t="s">
        <v>23</v>
      </c>
      <c r="C380" s="14"/>
      <c r="D380" s="15">
        <f>SUM(C377:I377)</f>
        <v>24991</v>
      </c>
      <c r="E380" s="16" t="s">
        <v>19</v>
      </c>
      <c r="F380" s="16"/>
      <c r="G380" s="15">
        <f>SUM(C378:L378)</f>
        <v>49569.648500000003</v>
      </c>
      <c r="H380" s="16" t="s">
        <v>24</v>
      </c>
      <c r="I380" s="14" t="s">
        <v>25</v>
      </c>
      <c r="J380" s="14"/>
      <c r="K380" s="17">
        <v>110</v>
      </c>
      <c r="L380" s="14" t="s">
        <v>22</v>
      </c>
      <c r="M380" s="2"/>
    </row>
    <row r="381" spans="1:13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0" type="noConversion"/>
  <pageMargins left="1" right="0.191" top="0.5" bottom="0.25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45"/>
  </sheetPr>
  <dimension ref="A1:M418"/>
  <sheetViews>
    <sheetView defaultGridColor="0" view="pageBreakPreview" colorId="22" zoomScale="95" zoomScaleNormal="87" zoomScaleSheetLayoutView="95" workbookViewId="0">
      <selection activeCell="H224" sqref="H224"/>
    </sheetView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2" t="s">
        <v>29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1" t="s">
        <v>2</v>
      </c>
      <c r="F2" s="2"/>
      <c r="G2" s="2" t="s">
        <v>3</v>
      </c>
      <c r="H2" s="2"/>
      <c r="I2" s="2" t="s">
        <v>4</v>
      </c>
      <c r="J2" s="2"/>
      <c r="K2" s="2" t="s">
        <v>27</v>
      </c>
      <c r="L2" s="2"/>
      <c r="M2" s="2"/>
    </row>
    <row r="3" spans="1:13" ht="16.5" thickBot="1">
      <c r="A3" s="3" t="s">
        <v>6</v>
      </c>
      <c r="B3" s="3" t="s">
        <v>7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15</v>
      </c>
      <c r="K3" s="4" t="s">
        <v>16</v>
      </c>
      <c r="L3" s="4" t="s">
        <v>17</v>
      </c>
      <c r="M3" s="2"/>
    </row>
    <row r="4" spans="1:13" ht="16.5" thickTop="1">
      <c r="A4" s="1">
        <v>2000</v>
      </c>
      <c r="B4" s="5">
        <v>1</v>
      </c>
      <c r="C4" s="6"/>
      <c r="D4" s="6"/>
      <c r="E4" s="6"/>
      <c r="F4" s="6">
        <v>149</v>
      </c>
      <c r="G4" s="6">
        <v>384</v>
      </c>
      <c r="H4" s="6">
        <v>385</v>
      </c>
      <c r="I4" s="6">
        <v>46</v>
      </c>
      <c r="J4" s="6"/>
      <c r="K4" s="6"/>
      <c r="L4" s="6"/>
      <c r="M4" s="2"/>
    </row>
    <row r="5" spans="1:13" ht="15.75">
      <c r="A5" s="2"/>
      <c r="B5" s="5">
        <v>2</v>
      </c>
      <c r="C5" s="6"/>
      <c r="D5" s="6"/>
      <c r="E5" s="6"/>
      <c r="F5" s="6">
        <v>165</v>
      </c>
      <c r="G5" s="6">
        <v>369</v>
      </c>
      <c r="H5" s="6">
        <v>408</v>
      </c>
      <c r="I5" s="6">
        <v>18</v>
      </c>
      <c r="J5" s="6"/>
      <c r="K5" s="6"/>
      <c r="L5" s="6"/>
      <c r="M5" s="2"/>
    </row>
    <row r="6" spans="1:13" ht="15.75">
      <c r="A6" s="2"/>
      <c r="B6" s="5">
        <v>3</v>
      </c>
      <c r="C6" s="6"/>
      <c r="D6" s="6"/>
      <c r="E6" s="6"/>
      <c r="F6" s="6">
        <v>134</v>
      </c>
      <c r="G6" s="6">
        <v>346</v>
      </c>
      <c r="H6" s="6">
        <v>422</v>
      </c>
      <c r="I6" s="6">
        <v>18</v>
      </c>
      <c r="J6" s="6"/>
      <c r="K6" s="6"/>
      <c r="L6" s="6"/>
      <c r="M6" s="2"/>
    </row>
    <row r="7" spans="1:13" ht="15.75">
      <c r="A7" s="2"/>
      <c r="B7" s="5">
        <v>4</v>
      </c>
      <c r="C7" s="6"/>
      <c r="D7" s="6"/>
      <c r="E7" s="6"/>
      <c r="F7" s="6">
        <v>122</v>
      </c>
      <c r="G7" s="6">
        <v>147</v>
      </c>
      <c r="H7" s="6">
        <v>418</v>
      </c>
      <c r="I7" s="6">
        <v>18</v>
      </c>
      <c r="J7" s="6"/>
      <c r="K7" s="6"/>
      <c r="L7" s="6"/>
      <c r="M7" s="2"/>
    </row>
    <row r="8" spans="1:13" ht="15.75">
      <c r="A8" s="2"/>
      <c r="B8" s="5">
        <v>5</v>
      </c>
      <c r="C8" s="6"/>
      <c r="D8" s="6"/>
      <c r="E8" s="6"/>
      <c r="F8" s="6">
        <v>132</v>
      </c>
      <c r="G8" s="6">
        <v>64</v>
      </c>
      <c r="H8" s="6">
        <v>415</v>
      </c>
      <c r="I8" s="6">
        <v>20</v>
      </c>
      <c r="J8" s="6"/>
      <c r="K8" s="6"/>
      <c r="L8" s="6"/>
      <c r="M8" s="2"/>
    </row>
    <row r="9" spans="1:13" ht="15.75">
      <c r="A9" s="2"/>
      <c r="B9" s="5">
        <v>6</v>
      </c>
      <c r="C9" s="6"/>
      <c r="D9" s="6"/>
      <c r="E9" s="6"/>
      <c r="F9" s="6">
        <v>127</v>
      </c>
      <c r="G9" s="6">
        <v>82</v>
      </c>
      <c r="H9" s="6">
        <v>415</v>
      </c>
      <c r="I9" s="6">
        <v>20</v>
      </c>
      <c r="J9" s="6"/>
      <c r="K9" s="6"/>
      <c r="L9" s="6"/>
      <c r="M9" s="2"/>
    </row>
    <row r="10" spans="1:13" ht="15.75">
      <c r="A10" s="2"/>
      <c r="B10" s="5">
        <v>7</v>
      </c>
      <c r="C10" s="6"/>
      <c r="D10" s="6"/>
      <c r="E10" s="6"/>
      <c r="F10" s="6">
        <v>148</v>
      </c>
      <c r="G10" s="6">
        <v>128</v>
      </c>
      <c r="H10" s="6">
        <v>400</v>
      </c>
      <c r="I10" s="6">
        <v>6</v>
      </c>
      <c r="J10" s="6"/>
      <c r="K10" s="6"/>
      <c r="L10" s="6"/>
      <c r="M10" s="2"/>
    </row>
    <row r="11" spans="1:13" ht="15.75">
      <c r="A11" s="2"/>
      <c r="B11" s="5">
        <v>8</v>
      </c>
      <c r="C11" s="6"/>
      <c r="D11" s="6"/>
      <c r="E11" s="6"/>
      <c r="F11" s="6">
        <v>168</v>
      </c>
      <c r="G11" s="6">
        <v>255</v>
      </c>
      <c r="H11" s="6">
        <v>411</v>
      </c>
      <c r="I11" s="6"/>
      <c r="J11" s="6"/>
      <c r="K11" s="6"/>
      <c r="L11" s="6"/>
      <c r="M11" s="2"/>
    </row>
    <row r="12" spans="1:13" ht="15.75">
      <c r="A12" s="2"/>
      <c r="B12" s="5">
        <v>9</v>
      </c>
      <c r="C12" s="6"/>
      <c r="D12" s="6"/>
      <c r="E12" s="6"/>
      <c r="F12" s="6">
        <v>213</v>
      </c>
      <c r="G12" s="6">
        <v>285</v>
      </c>
      <c r="H12" s="6">
        <v>431</v>
      </c>
      <c r="I12" s="6"/>
      <c r="J12" s="6"/>
      <c r="K12" s="6"/>
      <c r="L12" s="6"/>
      <c r="M12" s="2"/>
    </row>
    <row r="13" spans="1:13" ht="15.75">
      <c r="A13" s="2"/>
      <c r="B13" s="5">
        <v>10</v>
      </c>
      <c r="C13" s="6"/>
      <c r="D13" s="6"/>
      <c r="E13" s="6"/>
      <c r="F13" s="6">
        <v>281</v>
      </c>
      <c r="G13" s="6">
        <v>424</v>
      </c>
      <c r="H13" s="6">
        <v>450</v>
      </c>
      <c r="I13" s="6"/>
      <c r="J13" s="6"/>
      <c r="K13" s="6"/>
      <c r="L13" s="6"/>
      <c r="M13" s="2"/>
    </row>
    <row r="14" spans="1:13" ht="15.75">
      <c r="A14" s="2"/>
      <c r="B14" s="5">
        <v>11</v>
      </c>
      <c r="C14" s="6"/>
      <c r="D14" s="6"/>
      <c r="E14" s="6"/>
      <c r="F14" s="6">
        <v>300</v>
      </c>
      <c r="G14" s="6">
        <v>580</v>
      </c>
      <c r="H14" s="6">
        <v>446</v>
      </c>
      <c r="I14" s="6"/>
      <c r="J14" s="6"/>
      <c r="K14" s="6"/>
      <c r="L14" s="6"/>
      <c r="M14" s="2"/>
    </row>
    <row r="15" spans="1:13" ht="15.75">
      <c r="A15" s="2"/>
      <c r="B15" s="5">
        <v>12</v>
      </c>
      <c r="C15" s="6"/>
      <c r="D15" s="6"/>
      <c r="E15" s="6"/>
      <c r="F15" s="6">
        <v>322</v>
      </c>
      <c r="G15" s="6">
        <v>619</v>
      </c>
      <c r="H15" s="6">
        <v>413</v>
      </c>
      <c r="I15" s="6"/>
      <c r="J15" s="6"/>
      <c r="K15" s="6"/>
      <c r="L15" s="6"/>
      <c r="M15" s="2"/>
    </row>
    <row r="16" spans="1:13" ht="15.75">
      <c r="A16" s="2"/>
      <c r="B16" s="5">
        <v>13</v>
      </c>
      <c r="C16" s="6"/>
      <c r="D16" s="6"/>
      <c r="E16" s="6"/>
      <c r="F16" s="6">
        <v>378</v>
      </c>
      <c r="G16" s="6">
        <v>645</v>
      </c>
      <c r="H16" s="6">
        <v>408</v>
      </c>
      <c r="I16" s="6"/>
      <c r="J16" s="6"/>
      <c r="K16" s="6"/>
      <c r="L16" s="6"/>
      <c r="M16" s="2"/>
    </row>
    <row r="17" spans="1:13" ht="15.75">
      <c r="A17" s="2"/>
      <c r="B17" s="5">
        <v>14</v>
      </c>
      <c r="C17" s="6"/>
      <c r="D17" s="6"/>
      <c r="E17" s="6"/>
      <c r="F17" s="6">
        <v>425</v>
      </c>
      <c r="G17" s="6">
        <v>603</v>
      </c>
      <c r="H17" s="6">
        <v>426</v>
      </c>
      <c r="I17" s="6"/>
      <c r="J17" s="6"/>
      <c r="K17" s="6"/>
      <c r="L17" s="6"/>
      <c r="M17" s="2"/>
    </row>
    <row r="18" spans="1:13" ht="15.75">
      <c r="A18" s="2"/>
      <c r="B18" s="5">
        <v>15</v>
      </c>
      <c r="C18" s="6"/>
      <c r="D18" s="6"/>
      <c r="E18" s="6">
        <v>59</v>
      </c>
      <c r="F18" s="6">
        <v>347</v>
      </c>
      <c r="G18" s="6">
        <v>456</v>
      </c>
      <c r="H18" s="6">
        <v>438</v>
      </c>
      <c r="I18" s="6"/>
      <c r="J18" s="6"/>
      <c r="K18" s="6"/>
      <c r="L18" s="6"/>
      <c r="M18" s="2"/>
    </row>
    <row r="19" spans="1:13" ht="15.75">
      <c r="A19" s="2"/>
      <c r="B19" s="5">
        <v>16</v>
      </c>
      <c r="C19" s="6"/>
      <c r="D19" s="6"/>
      <c r="E19" s="6"/>
      <c r="F19" s="6">
        <v>454</v>
      </c>
      <c r="G19" s="6">
        <v>458</v>
      </c>
      <c r="H19" s="6">
        <v>416</v>
      </c>
      <c r="I19" s="6"/>
      <c r="J19" s="6"/>
      <c r="K19" s="6"/>
      <c r="L19" s="6"/>
      <c r="M19" s="2"/>
    </row>
    <row r="20" spans="1:13" ht="15.75">
      <c r="A20" s="2"/>
      <c r="B20" s="5">
        <v>17</v>
      </c>
      <c r="C20" s="6"/>
      <c r="D20" s="6"/>
      <c r="E20" s="6">
        <v>53</v>
      </c>
      <c r="F20" s="6">
        <v>407</v>
      </c>
      <c r="G20" s="6">
        <v>451</v>
      </c>
      <c r="H20" s="6">
        <v>407</v>
      </c>
      <c r="I20" s="6"/>
      <c r="J20" s="6"/>
      <c r="K20" s="6"/>
      <c r="L20" s="6"/>
      <c r="M20" s="2"/>
    </row>
    <row r="21" spans="1:13" ht="15.75">
      <c r="A21" s="2"/>
      <c r="B21" s="5">
        <v>18</v>
      </c>
      <c r="C21" s="6"/>
      <c r="D21" s="6"/>
      <c r="E21" s="6"/>
      <c r="F21" s="6">
        <v>392</v>
      </c>
      <c r="G21" s="6">
        <v>412</v>
      </c>
      <c r="H21" s="6">
        <v>371</v>
      </c>
      <c r="I21" s="6"/>
      <c r="J21" s="6"/>
      <c r="K21" s="6"/>
      <c r="L21" s="6"/>
      <c r="M21" s="2"/>
    </row>
    <row r="22" spans="1:13" ht="15.75">
      <c r="A22" s="2"/>
      <c r="B22" s="5">
        <v>19</v>
      </c>
      <c r="C22" s="6"/>
      <c r="D22" s="6"/>
      <c r="E22" s="6"/>
      <c r="F22" s="6">
        <v>341</v>
      </c>
      <c r="G22" s="6">
        <v>400</v>
      </c>
      <c r="H22" s="6">
        <v>289</v>
      </c>
      <c r="I22" s="6"/>
      <c r="J22" s="6"/>
      <c r="K22" s="6"/>
      <c r="L22" s="6"/>
      <c r="M22" s="2"/>
    </row>
    <row r="23" spans="1:13" ht="15.75">
      <c r="A23" s="2"/>
      <c r="B23" s="5">
        <v>20</v>
      </c>
      <c r="C23" s="6"/>
      <c r="D23" s="6"/>
      <c r="E23" s="6"/>
      <c r="F23" s="6">
        <v>157</v>
      </c>
      <c r="G23" s="6">
        <v>407</v>
      </c>
      <c r="H23" s="6">
        <v>253</v>
      </c>
      <c r="I23" s="6"/>
      <c r="J23" s="6"/>
      <c r="K23" s="6"/>
      <c r="L23" s="6"/>
      <c r="M23" s="2"/>
    </row>
    <row r="24" spans="1:13" ht="15.75">
      <c r="A24" s="2"/>
      <c r="B24" s="5">
        <v>21</v>
      </c>
      <c r="C24" s="6"/>
      <c r="D24" s="6"/>
      <c r="E24" s="6"/>
      <c r="F24" s="6">
        <v>98</v>
      </c>
      <c r="G24" s="6">
        <v>431</v>
      </c>
      <c r="H24" s="6">
        <v>222</v>
      </c>
      <c r="I24" s="6"/>
      <c r="J24" s="6"/>
      <c r="K24" s="6"/>
      <c r="L24" s="6"/>
      <c r="M24" s="2"/>
    </row>
    <row r="25" spans="1:13" ht="15.75">
      <c r="A25" s="2"/>
      <c r="B25" s="5">
        <v>22</v>
      </c>
      <c r="C25" s="6"/>
      <c r="D25" s="6"/>
      <c r="E25" s="6">
        <v>19</v>
      </c>
      <c r="F25" s="6">
        <v>105</v>
      </c>
      <c r="G25" s="6">
        <v>401</v>
      </c>
      <c r="H25" s="6">
        <v>251</v>
      </c>
      <c r="I25" s="6"/>
      <c r="J25" s="6"/>
      <c r="K25" s="6"/>
      <c r="L25" s="6"/>
      <c r="M25" s="2"/>
    </row>
    <row r="26" spans="1:13" ht="15.75">
      <c r="A26" s="2"/>
      <c r="B26" s="5">
        <v>23</v>
      </c>
      <c r="C26" s="6"/>
      <c r="D26" s="6"/>
      <c r="E26" s="6">
        <v>101</v>
      </c>
      <c r="F26" s="6">
        <v>113</v>
      </c>
      <c r="G26" s="6">
        <v>382</v>
      </c>
      <c r="H26" s="6">
        <v>294</v>
      </c>
      <c r="I26" s="6"/>
      <c r="J26" s="6"/>
      <c r="K26" s="6"/>
      <c r="L26" s="6"/>
      <c r="M26" s="2"/>
    </row>
    <row r="27" spans="1:13" ht="15.75">
      <c r="A27" s="2"/>
      <c r="B27" s="5">
        <v>24</v>
      </c>
      <c r="C27" s="6"/>
      <c r="D27" s="6"/>
      <c r="E27" s="6">
        <v>117</v>
      </c>
      <c r="F27" s="6">
        <v>156</v>
      </c>
      <c r="G27" s="6">
        <v>420</v>
      </c>
      <c r="H27" s="6">
        <v>294</v>
      </c>
      <c r="I27" s="6"/>
      <c r="J27" s="6"/>
      <c r="K27" s="6"/>
      <c r="L27" s="6"/>
      <c r="M27" s="2"/>
    </row>
    <row r="28" spans="1:13" ht="15.75">
      <c r="A28" s="2"/>
      <c r="B28" s="5">
        <v>25</v>
      </c>
      <c r="C28" s="6"/>
      <c r="D28" s="6"/>
      <c r="E28" s="6">
        <v>124</v>
      </c>
      <c r="F28" s="6">
        <v>160</v>
      </c>
      <c r="G28" s="6">
        <v>483</v>
      </c>
      <c r="H28" s="6">
        <v>282</v>
      </c>
      <c r="I28" s="6"/>
      <c r="J28" s="6"/>
      <c r="K28" s="6"/>
      <c r="L28" s="6"/>
      <c r="M28" s="2"/>
    </row>
    <row r="29" spans="1:13" ht="15.75">
      <c r="A29" s="2"/>
      <c r="B29" s="5">
        <v>26</v>
      </c>
      <c r="C29" s="6"/>
      <c r="D29" s="6"/>
      <c r="E29" s="6">
        <v>112</v>
      </c>
      <c r="F29" s="6">
        <v>134</v>
      </c>
      <c r="G29" s="6">
        <v>505</v>
      </c>
      <c r="H29" s="6">
        <v>248</v>
      </c>
      <c r="I29" s="6"/>
      <c r="J29" s="6"/>
      <c r="K29" s="6"/>
      <c r="L29" s="6"/>
      <c r="M29" s="2"/>
    </row>
    <row r="30" spans="1:13" ht="15.75">
      <c r="A30" s="2"/>
      <c r="B30" s="5">
        <v>27</v>
      </c>
      <c r="C30" s="6"/>
      <c r="D30" s="6"/>
      <c r="E30" s="6">
        <v>120</v>
      </c>
      <c r="F30" s="6">
        <v>360</v>
      </c>
      <c r="G30" s="6">
        <v>483</v>
      </c>
      <c r="H30" s="6">
        <v>236</v>
      </c>
      <c r="I30" s="6"/>
      <c r="J30" s="6"/>
      <c r="K30" s="6"/>
      <c r="L30" s="6"/>
      <c r="M30" s="2"/>
    </row>
    <row r="31" spans="1:13" ht="15.75">
      <c r="A31" s="2"/>
      <c r="B31" s="5">
        <v>28</v>
      </c>
      <c r="C31" s="6"/>
      <c r="D31" s="6"/>
      <c r="E31" s="6">
        <v>127</v>
      </c>
      <c r="F31" s="6">
        <v>421</v>
      </c>
      <c r="G31" s="6">
        <v>439</v>
      </c>
      <c r="H31" s="6">
        <v>235</v>
      </c>
      <c r="I31" s="6"/>
      <c r="J31" s="6"/>
      <c r="K31" s="6"/>
      <c r="L31" s="6"/>
      <c r="M31" s="2"/>
    </row>
    <row r="32" spans="1:13" ht="15.75">
      <c r="A32" s="2"/>
      <c r="B32" s="5">
        <v>29</v>
      </c>
      <c r="C32" s="6"/>
      <c r="D32" s="6"/>
      <c r="E32" s="6">
        <v>40</v>
      </c>
      <c r="F32" s="6">
        <v>434</v>
      </c>
      <c r="G32" s="6">
        <v>372</v>
      </c>
      <c r="H32" s="6">
        <v>230</v>
      </c>
      <c r="I32" s="6"/>
      <c r="J32" s="6"/>
      <c r="K32" s="6"/>
      <c r="L32" s="6"/>
      <c r="M32" s="2"/>
    </row>
    <row r="33" spans="1:13" ht="15.75">
      <c r="A33" s="2"/>
      <c r="B33" s="5">
        <v>30</v>
      </c>
      <c r="C33" s="6"/>
      <c r="D33" s="6"/>
      <c r="E33" s="6">
        <v>73</v>
      </c>
      <c r="F33" s="6">
        <v>423</v>
      </c>
      <c r="G33" s="6">
        <v>350</v>
      </c>
      <c r="H33" s="6">
        <v>220</v>
      </c>
      <c r="I33" s="6"/>
      <c r="J33" s="6"/>
      <c r="K33" s="6"/>
      <c r="L33" s="6"/>
      <c r="M33" s="2"/>
    </row>
    <row r="34" spans="1:13" ht="15.75">
      <c r="A34" s="2"/>
      <c r="B34" s="5">
        <v>31</v>
      </c>
      <c r="C34" s="7"/>
      <c r="D34" s="8" t="s">
        <v>18</v>
      </c>
      <c r="E34" s="7">
        <v>80</v>
      </c>
      <c r="F34" s="8" t="s">
        <v>18</v>
      </c>
      <c r="G34" s="6">
        <v>363</v>
      </c>
      <c r="H34" s="7">
        <v>218</v>
      </c>
      <c r="I34" s="9" t="s">
        <v>18</v>
      </c>
      <c r="J34" s="10"/>
      <c r="K34" s="9" t="s">
        <v>18</v>
      </c>
      <c r="L34" s="10"/>
      <c r="M34" s="2"/>
    </row>
    <row r="35" spans="1:13" ht="15.75">
      <c r="A35" s="2" t="s">
        <v>19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1025</v>
      </c>
      <c r="F35" s="11">
        <f t="shared" si="0"/>
        <v>7566</v>
      </c>
      <c r="G35" s="11">
        <f t="shared" si="0"/>
        <v>12144</v>
      </c>
      <c r="H35" s="11">
        <f t="shared" si="0"/>
        <v>10752</v>
      </c>
      <c r="I35" s="11">
        <f t="shared" si="0"/>
        <v>146</v>
      </c>
      <c r="J35" s="11">
        <f t="shared" si="0"/>
        <v>0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20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2033.0875000000001</v>
      </c>
      <c r="F36" s="12">
        <f t="shared" si="1"/>
        <v>15007.161</v>
      </c>
      <c r="G36" s="12">
        <f t="shared" si="1"/>
        <v>24087.624</v>
      </c>
      <c r="H36" s="12">
        <f t="shared" si="1"/>
        <v>21326.592000000001</v>
      </c>
      <c r="I36" s="12">
        <f t="shared" si="1"/>
        <v>289.59100000000001</v>
      </c>
      <c r="J36" s="12">
        <f t="shared" si="1"/>
        <v>0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21</v>
      </c>
      <c r="J37" s="11"/>
      <c r="K37" s="13">
        <f>COUNTA(C4:L34)-4</f>
        <v>111</v>
      </c>
      <c r="L37" s="11" t="s">
        <v>22</v>
      </c>
      <c r="M37" s="2"/>
    </row>
    <row r="38" spans="1:13" ht="16.5" thickBot="1">
      <c r="A38" s="14">
        <v>2000</v>
      </c>
      <c r="B38" s="14" t="s">
        <v>23</v>
      </c>
      <c r="C38" s="14"/>
      <c r="D38" s="15">
        <f>SUM(C35:L35)</f>
        <v>31633</v>
      </c>
      <c r="E38" s="16" t="s">
        <v>19</v>
      </c>
      <c r="F38" s="16"/>
      <c r="G38" s="15">
        <f>D38*1.9835</f>
        <v>62744.055500000002</v>
      </c>
      <c r="H38" s="16" t="s">
        <v>24</v>
      </c>
      <c r="I38" s="14" t="s">
        <v>25</v>
      </c>
      <c r="J38" s="14"/>
      <c r="K38" s="17">
        <v>116</v>
      </c>
      <c r="L38" s="14" t="s">
        <v>22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1" t="s">
        <v>2</v>
      </c>
      <c r="F40" s="2"/>
      <c r="G40" s="2" t="s">
        <v>3</v>
      </c>
      <c r="H40" s="2"/>
      <c r="I40" s="2" t="s">
        <v>4</v>
      </c>
      <c r="J40" s="2"/>
      <c r="K40" s="2" t="s">
        <v>27</v>
      </c>
      <c r="L40" s="2"/>
      <c r="M40" s="2"/>
    </row>
    <row r="41" spans="1:13" ht="16.5" thickBot="1">
      <c r="A41" s="3" t="s">
        <v>6</v>
      </c>
      <c r="B41" s="3" t="s">
        <v>7</v>
      </c>
      <c r="C41" s="4" t="s">
        <v>8</v>
      </c>
      <c r="D41" s="4" t="s">
        <v>9</v>
      </c>
      <c r="E41" s="4" t="s">
        <v>10</v>
      </c>
      <c r="F41" s="4" t="s">
        <v>11</v>
      </c>
      <c r="G41" s="4" t="s">
        <v>12</v>
      </c>
      <c r="H41" s="4" t="s">
        <v>13</v>
      </c>
      <c r="I41" s="4" t="s">
        <v>14</v>
      </c>
      <c r="J41" s="4" t="s">
        <v>15</v>
      </c>
      <c r="K41" s="4" t="s">
        <v>16</v>
      </c>
      <c r="L41" s="4" t="s">
        <v>17</v>
      </c>
      <c r="M41" s="2"/>
    </row>
    <row r="42" spans="1:13" ht="16.5" thickTop="1">
      <c r="A42" s="1">
        <v>2001</v>
      </c>
      <c r="B42" s="5">
        <v>1</v>
      </c>
      <c r="C42" s="6"/>
      <c r="D42" s="6"/>
      <c r="E42" s="6"/>
      <c r="F42" s="6"/>
      <c r="G42" s="6">
        <v>392</v>
      </c>
      <c r="H42" s="6">
        <v>102</v>
      </c>
      <c r="I42" s="6">
        <v>222</v>
      </c>
      <c r="J42" s="7"/>
      <c r="K42" s="6"/>
      <c r="L42" s="6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374</v>
      </c>
      <c r="H43" s="6">
        <v>154</v>
      </c>
      <c r="I43" s="6">
        <v>204</v>
      </c>
      <c r="J43" s="7"/>
      <c r="K43" s="6"/>
      <c r="L43" s="6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353</v>
      </c>
      <c r="H44" s="6">
        <v>316</v>
      </c>
      <c r="I44" s="6">
        <v>204</v>
      </c>
      <c r="J44" s="7"/>
      <c r="K44" s="6"/>
      <c r="L44" s="6"/>
      <c r="M44" s="2"/>
    </row>
    <row r="45" spans="1:13" ht="15.75">
      <c r="A45" s="2"/>
      <c r="B45" s="5">
        <v>4</v>
      </c>
      <c r="C45" s="6"/>
      <c r="D45" s="6"/>
      <c r="E45" s="6"/>
      <c r="F45" s="6">
        <v>49</v>
      </c>
      <c r="G45" s="6">
        <v>359</v>
      </c>
      <c r="H45" s="6">
        <v>524</v>
      </c>
      <c r="I45" s="6">
        <v>240</v>
      </c>
      <c r="J45" s="7"/>
      <c r="K45" s="6"/>
      <c r="L45" s="6"/>
      <c r="M45" s="2"/>
    </row>
    <row r="46" spans="1:13" ht="15.75">
      <c r="A46" s="2"/>
      <c r="B46" s="5">
        <v>5</v>
      </c>
      <c r="C46" s="6"/>
      <c r="D46" s="6"/>
      <c r="E46" s="6"/>
      <c r="F46" s="6">
        <v>85</v>
      </c>
      <c r="G46" s="6">
        <v>342</v>
      </c>
      <c r="H46" s="6">
        <v>590</v>
      </c>
      <c r="I46" s="6">
        <v>280</v>
      </c>
      <c r="J46" s="7"/>
      <c r="K46" s="6"/>
      <c r="L46" s="6"/>
      <c r="M46" s="2"/>
    </row>
    <row r="47" spans="1:13" ht="15.75">
      <c r="A47" s="2"/>
      <c r="B47" s="5">
        <v>6</v>
      </c>
      <c r="C47" s="6"/>
      <c r="D47" s="6"/>
      <c r="E47" s="6"/>
      <c r="F47" s="6">
        <v>54</v>
      </c>
      <c r="G47" s="6">
        <v>332</v>
      </c>
      <c r="H47" s="6">
        <v>660</v>
      </c>
      <c r="I47" s="6">
        <v>270</v>
      </c>
      <c r="J47" s="7"/>
      <c r="K47" s="6"/>
      <c r="L47" s="6"/>
      <c r="M47" s="2"/>
    </row>
    <row r="48" spans="1:13" ht="15.75">
      <c r="A48" s="2"/>
      <c r="B48" s="5">
        <v>7</v>
      </c>
      <c r="C48" s="6"/>
      <c r="D48" s="6"/>
      <c r="E48" s="6"/>
      <c r="F48" s="6">
        <v>15</v>
      </c>
      <c r="G48" s="6">
        <v>374</v>
      </c>
      <c r="H48" s="6">
        <v>678</v>
      </c>
      <c r="I48" s="6">
        <v>196</v>
      </c>
      <c r="J48" s="7"/>
      <c r="K48" s="6"/>
      <c r="L48" s="6"/>
      <c r="M48" s="2"/>
    </row>
    <row r="49" spans="1:13" ht="15.75">
      <c r="A49" s="2"/>
      <c r="B49" s="5">
        <v>8</v>
      </c>
      <c r="C49" s="6"/>
      <c r="D49" s="6"/>
      <c r="E49" s="6"/>
      <c r="F49" s="6">
        <v>7</v>
      </c>
      <c r="G49" s="6">
        <v>396</v>
      </c>
      <c r="H49" s="6">
        <v>632</v>
      </c>
      <c r="I49" s="6">
        <v>119</v>
      </c>
      <c r="J49" s="7"/>
      <c r="K49" s="6"/>
      <c r="L49" s="6"/>
      <c r="M49" s="2"/>
    </row>
    <row r="50" spans="1:13" ht="15.75">
      <c r="A50" s="2"/>
      <c r="B50" s="5">
        <v>9</v>
      </c>
      <c r="C50" s="6"/>
      <c r="D50" s="6"/>
      <c r="E50" s="6"/>
      <c r="F50" s="6">
        <v>5</v>
      </c>
      <c r="G50" s="6">
        <v>430</v>
      </c>
      <c r="H50" s="6">
        <v>550</v>
      </c>
      <c r="I50" s="6">
        <v>105</v>
      </c>
      <c r="J50" s="7"/>
      <c r="K50" s="6"/>
      <c r="L50" s="6"/>
      <c r="M50" s="2"/>
    </row>
    <row r="51" spans="1:13" ht="15.75">
      <c r="A51" s="2"/>
      <c r="B51" s="5">
        <v>10</v>
      </c>
      <c r="C51" s="6"/>
      <c r="D51" s="6"/>
      <c r="E51" s="6"/>
      <c r="F51" s="6">
        <v>5</v>
      </c>
      <c r="G51" s="6">
        <v>491</v>
      </c>
      <c r="H51" s="6">
        <v>470</v>
      </c>
      <c r="I51" s="6">
        <v>31</v>
      </c>
      <c r="J51" s="7"/>
      <c r="K51" s="6"/>
      <c r="L51" s="6"/>
      <c r="M51" s="2"/>
    </row>
    <row r="52" spans="1:13" ht="15.75">
      <c r="A52" s="2"/>
      <c r="B52" s="5">
        <v>11</v>
      </c>
      <c r="C52" s="6"/>
      <c r="D52" s="6"/>
      <c r="E52" s="6"/>
      <c r="F52" s="6">
        <v>5</v>
      </c>
      <c r="G52" s="6">
        <v>532</v>
      </c>
      <c r="H52" s="6">
        <v>350</v>
      </c>
      <c r="I52" s="6"/>
      <c r="J52" s="7"/>
      <c r="K52" s="6"/>
      <c r="L52" s="6"/>
      <c r="M52" s="2"/>
    </row>
    <row r="53" spans="1:13" ht="15.75">
      <c r="A53" s="2"/>
      <c r="B53" s="5">
        <v>12</v>
      </c>
      <c r="C53" s="6"/>
      <c r="D53" s="6"/>
      <c r="E53" s="6"/>
      <c r="F53" s="6">
        <v>5</v>
      </c>
      <c r="G53" s="6">
        <v>475</v>
      </c>
      <c r="H53" s="6">
        <v>292</v>
      </c>
      <c r="I53" s="6"/>
      <c r="J53" s="7"/>
      <c r="K53" s="6"/>
      <c r="L53" s="6"/>
      <c r="M53" s="2"/>
    </row>
    <row r="54" spans="1:13" ht="15.75">
      <c r="A54" s="2"/>
      <c r="B54" s="5">
        <v>13</v>
      </c>
      <c r="C54" s="6"/>
      <c r="D54" s="6"/>
      <c r="E54" s="6"/>
      <c r="F54" s="6">
        <v>5</v>
      </c>
      <c r="G54" s="6">
        <v>451</v>
      </c>
      <c r="H54" s="6">
        <v>284</v>
      </c>
      <c r="I54" s="6"/>
      <c r="J54" s="7"/>
      <c r="K54" s="6"/>
      <c r="L54" s="6"/>
      <c r="M54" s="2"/>
    </row>
    <row r="55" spans="1:13" ht="15.75">
      <c r="A55" s="2"/>
      <c r="B55" s="5">
        <v>14</v>
      </c>
      <c r="C55" s="6"/>
      <c r="D55" s="6"/>
      <c r="E55" s="6"/>
      <c r="F55" s="6">
        <v>42</v>
      </c>
      <c r="G55" s="6">
        <v>418</v>
      </c>
      <c r="H55" s="6">
        <v>342</v>
      </c>
      <c r="I55" s="6"/>
      <c r="J55" s="7"/>
      <c r="K55" s="6"/>
      <c r="L55" s="6"/>
      <c r="M55" s="2"/>
    </row>
    <row r="56" spans="1:13" ht="15.75">
      <c r="A56" s="2"/>
      <c r="B56" s="5">
        <v>15</v>
      </c>
      <c r="C56" s="6"/>
      <c r="D56" s="6"/>
      <c r="E56" s="6"/>
      <c r="F56" s="6">
        <v>60</v>
      </c>
      <c r="G56" s="6">
        <v>409</v>
      </c>
      <c r="H56" s="6">
        <v>384</v>
      </c>
      <c r="I56" s="6"/>
      <c r="J56" s="7"/>
      <c r="K56" s="6"/>
      <c r="L56" s="6"/>
      <c r="M56" s="2"/>
    </row>
    <row r="57" spans="1:13" ht="15.75">
      <c r="A57" s="2"/>
      <c r="B57" s="5">
        <v>16</v>
      </c>
      <c r="C57" s="6"/>
      <c r="D57" s="6"/>
      <c r="E57" s="6"/>
      <c r="F57" s="6">
        <v>63</v>
      </c>
      <c r="G57" s="6">
        <v>370</v>
      </c>
      <c r="H57" s="6">
        <v>398</v>
      </c>
      <c r="I57" s="6"/>
      <c r="J57" s="7"/>
      <c r="K57" s="6"/>
      <c r="L57" s="6"/>
      <c r="M57" s="2"/>
    </row>
    <row r="58" spans="1:13" ht="15.75">
      <c r="A58" s="2"/>
      <c r="B58" s="5">
        <v>17</v>
      </c>
      <c r="C58" s="6"/>
      <c r="D58" s="6"/>
      <c r="E58" s="6"/>
      <c r="F58" s="6">
        <v>63</v>
      </c>
      <c r="G58" s="6">
        <v>353</v>
      </c>
      <c r="H58" s="6">
        <v>400</v>
      </c>
      <c r="I58" s="6"/>
      <c r="J58" s="7"/>
      <c r="K58" s="6"/>
      <c r="L58" s="6"/>
      <c r="M58" s="2"/>
    </row>
    <row r="59" spans="1:13" ht="15.75">
      <c r="A59" s="2"/>
      <c r="B59" s="5">
        <v>18</v>
      </c>
      <c r="C59" s="6"/>
      <c r="D59" s="6"/>
      <c r="E59" s="6"/>
      <c r="F59" s="6">
        <v>61</v>
      </c>
      <c r="G59" s="6">
        <v>397</v>
      </c>
      <c r="H59" s="6">
        <v>356</v>
      </c>
      <c r="I59" s="6"/>
      <c r="J59" s="7"/>
      <c r="K59" s="6"/>
      <c r="L59" s="6"/>
      <c r="M59" s="2"/>
    </row>
    <row r="60" spans="1:13" ht="15.75">
      <c r="A60" s="2"/>
      <c r="B60" s="5">
        <v>19</v>
      </c>
      <c r="C60" s="6"/>
      <c r="D60" s="6"/>
      <c r="E60" s="6"/>
      <c r="F60" s="6">
        <v>50</v>
      </c>
      <c r="G60" s="6">
        <v>149</v>
      </c>
      <c r="H60" s="6">
        <v>340</v>
      </c>
      <c r="I60" s="6"/>
      <c r="J60" s="7"/>
      <c r="K60" s="6"/>
      <c r="L60" s="6"/>
      <c r="M60" s="2"/>
    </row>
    <row r="61" spans="1:13" ht="15.75">
      <c r="A61" s="2"/>
      <c r="B61" s="5">
        <v>20</v>
      </c>
      <c r="C61" s="6"/>
      <c r="D61" s="6"/>
      <c r="E61" s="6"/>
      <c r="F61" s="6">
        <v>91</v>
      </c>
      <c r="G61" s="6">
        <v>58</v>
      </c>
      <c r="H61" s="6">
        <v>368</v>
      </c>
      <c r="I61" s="6"/>
      <c r="J61" s="7"/>
      <c r="K61" s="6"/>
      <c r="L61" s="6"/>
      <c r="M61" s="2"/>
    </row>
    <row r="62" spans="1:13" ht="15.75">
      <c r="A62" s="2"/>
      <c r="B62" s="5">
        <v>21</v>
      </c>
      <c r="C62" s="6"/>
      <c r="D62" s="6"/>
      <c r="E62" s="6"/>
      <c r="F62" s="6">
        <v>97</v>
      </c>
      <c r="G62" s="6">
        <v>58</v>
      </c>
      <c r="H62" s="6">
        <v>366</v>
      </c>
      <c r="I62" s="6"/>
      <c r="J62" s="7"/>
      <c r="K62" s="6"/>
      <c r="L62" s="6"/>
      <c r="M62" s="2"/>
    </row>
    <row r="63" spans="1:13" ht="15.75">
      <c r="A63" s="2"/>
      <c r="B63" s="5">
        <v>22</v>
      </c>
      <c r="C63" s="6"/>
      <c r="D63" s="6"/>
      <c r="E63" s="6"/>
      <c r="F63" s="6">
        <v>101</v>
      </c>
      <c r="G63" s="6">
        <v>55</v>
      </c>
      <c r="H63" s="6">
        <v>344</v>
      </c>
      <c r="I63" s="6"/>
      <c r="J63" s="7"/>
      <c r="K63" s="6"/>
      <c r="L63" s="6"/>
      <c r="M63" s="2"/>
    </row>
    <row r="64" spans="1:13" ht="15.75">
      <c r="A64" s="2"/>
      <c r="B64" s="5">
        <v>23</v>
      </c>
      <c r="C64" s="6"/>
      <c r="D64" s="6"/>
      <c r="E64" s="6"/>
      <c r="F64" s="6">
        <v>122</v>
      </c>
      <c r="G64" s="6">
        <v>98</v>
      </c>
      <c r="H64" s="6">
        <v>336</v>
      </c>
      <c r="I64" s="6"/>
      <c r="J64" s="7"/>
      <c r="K64" s="6"/>
      <c r="L64" s="6"/>
      <c r="M64" s="2"/>
    </row>
    <row r="65" spans="1:13" ht="15.75">
      <c r="A65" s="2"/>
      <c r="B65" s="5">
        <v>24</v>
      </c>
      <c r="C65" s="6"/>
      <c r="D65" s="6"/>
      <c r="E65" s="6"/>
      <c r="F65" s="6">
        <v>146</v>
      </c>
      <c r="G65" s="6">
        <v>124</v>
      </c>
      <c r="H65" s="6">
        <v>158</v>
      </c>
      <c r="I65" s="6"/>
      <c r="J65" s="7"/>
      <c r="K65" s="6"/>
      <c r="L65" s="6"/>
      <c r="M65" s="2"/>
    </row>
    <row r="66" spans="1:13" ht="15.75">
      <c r="A66" s="2"/>
      <c r="B66" s="5">
        <v>25</v>
      </c>
      <c r="C66" s="6"/>
      <c r="D66" s="6"/>
      <c r="E66" s="6"/>
      <c r="F66" s="6">
        <v>219</v>
      </c>
      <c r="G66" s="6">
        <v>77</v>
      </c>
      <c r="H66" s="6">
        <v>82</v>
      </c>
      <c r="I66" s="6"/>
      <c r="J66" s="7"/>
      <c r="K66" s="6"/>
      <c r="L66" s="6"/>
      <c r="M66" s="2"/>
    </row>
    <row r="67" spans="1:13" ht="15.75">
      <c r="A67" s="2"/>
      <c r="B67" s="5">
        <v>26</v>
      </c>
      <c r="C67" s="6"/>
      <c r="D67" s="6"/>
      <c r="E67" s="6"/>
      <c r="F67" s="6">
        <v>346</v>
      </c>
      <c r="G67" s="6">
        <v>36</v>
      </c>
      <c r="H67" s="6">
        <v>80</v>
      </c>
      <c r="I67" s="6"/>
      <c r="J67" s="7"/>
      <c r="K67" s="6"/>
      <c r="L67" s="6"/>
      <c r="M67" s="2"/>
    </row>
    <row r="68" spans="1:13" ht="15.75">
      <c r="A68" s="2"/>
      <c r="B68" s="5">
        <v>27</v>
      </c>
      <c r="C68" s="6"/>
      <c r="D68" s="6"/>
      <c r="E68" s="6"/>
      <c r="F68" s="6">
        <v>413</v>
      </c>
      <c r="G68" s="6">
        <v>30</v>
      </c>
      <c r="H68" s="6">
        <v>76</v>
      </c>
      <c r="I68" s="6"/>
      <c r="J68" s="7"/>
      <c r="K68" s="6"/>
      <c r="L68" s="6"/>
      <c r="M68" s="2"/>
    </row>
    <row r="69" spans="1:13" ht="15.75">
      <c r="A69" s="2"/>
      <c r="B69" s="5">
        <v>28</v>
      </c>
      <c r="C69" s="6"/>
      <c r="D69" s="6"/>
      <c r="E69" s="6"/>
      <c r="F69" s="6">
        <v>442</v>
      </c>
      <c r="G69" s="6">
        <v>30</v>
      </c>
      <c r="H69" s="6">
        <v>88</v>
      </c>
      <c r="I69" s="6"/>
      <c r="J69" s="7"/>
      <c r="K69" s="6"/>
      <c r="L69" s="6"/>
      <c r="M69" s="2"/>
    </row>
    <row r="70" spans="1:13" ht="15.75">
      <c r="A70" s="2"/>
      <c r="B70" s="5">
        <v>29</v>
      </c>
      <c r="C70" s="6"/>
      <c r="D70" s="6"/>
      <c r="E70" s="6"/>
      <c r="F70" s="6">
        <v>444</v>
      </c>
      <c r="G70" s="6">
        <v>30</v>
      </c>
      <c r="H70" s="6">
        <v>156</v>
      </c>
      <c r="I70" s="6"/>
      <c r="J70" s="7"/>
      <c r="K70" s="6"/>
      <c r="L70" s="6"/>
      <c r="M70" s="2"/>
    </row>
    <row r="71" spans="1:13" ht="15.75">
      <c r="A71" s="2"/>
      <c r="B71" s="5">
        <v>30</v>
      </c>
      <c r="C71" s="6"/>
      <c r="D71" s="6"/>
      <c r="E71" s="6"/>
      <c r="F71" s="6">
        <v>407</v>
      </c>
      <c r="G71" s="6">
        <v>65</v>
      </c>
      <c r="H71" s="6">
        <v>252</v>
      </c>
      <c r="I71" s="6"/>
      <c r="J71" s="7"/>
      <c r="K71" s="6"/>
      <c r="L71" s="6"/>
      <c r="M71" s="2"/>
    </row>
    <row r="72" spans="1:13" ht="15.75">
      <c r="A72" s="2"/>
      <c r="B72" s="5">
        <v>31</v>
      </c>
      <c r="C72" s="7"/>
      <c r="D72" s="8" t="s">
        <v>18</v>
      </c>
      <c r="E72" s="7"/>
      <c r="F72" s="8" t="s">
        <v>18</v>
      </c>
      <c r="G72" s="6">
        <v>92</v>
      </c>
      <c r="H72" s="7">
        <v>266</v>
      </c>
      <c r="I72" s="9" t="s">
        <v>18</v>
      </c>
      <c r="J72" s="5"/>
      <c r="K72" s="9" t="s">
        <v>18</v>
      </c>
      <c r="L72" s="10"/>
      <c r="M72" s="2"/>
    </row>
    <row r="73" spans="1:13" ht="15.75">
      <c r="A73" s="2" t="s">
        <v>19</v>
      </c>
      <c r="B73" s="2"/>
      <c r="C73" s="11">
        <f>SUM(C42:C72)</f>
        <v>0</v>
      </c>
      <c r="D73" s="11">
        <f>SUM(D42:D72)</f>
        <v>0</v>
      </c>
      <c r="E73" s="11">
        <f>SUM(E42:E72)</f>
        <v>0</v>
      </c>
      <c r="F73" s="11">
        <f>SUM(F42:F72)</f>
        <v>3402</v>
      </c>
      <c r="G73" s="11">
        <f>SUM(G42:G72)</f>
        <v>8150</v>
      </c>
      <c r="H73" s="11">
        <f>SUM(H42:H72)+1</f>
        <v>10395</v>
      </c>
      <c r="I73" s="11">
        <f>SUM(I42:I72)</f>
        <v>1871</v>
      </c>
      <c r="J73" s="11">
        <f>SUM(J42:J72)</f>
        <v>0</v>
      </c>
      <c r="K73" s="11">
        <f>SUM(K42:K72)</f>
        <v>0</v>
      </c>
      <c r="L73" s="11">
        <f>SUM(L42:L72)</f>
        <v>0</v>
      </c>
      <c r="M73" s="2"/>
    </row>
    <row r="74" spans="1:13" ht="15.75">
      <c r="A74" s="2" t="s">
        <v>20</v>
      </c>
      <c r="B74" s="2"/>
      <c r="C74" s="12">
        <f>C73*1.9835</f>
        <v>0</v>
      </c>
      <c r="D74" s="12">
        <f>D73*1.9835</f>
        <v>0</v>
      </c>
      <c r="E74" s="12">
        <f>E73*1.9835</f>
        <v>0</v>
      </c>
      <c r="F74" s="12">
        <f>F73*1.9835</f>
        <v>6747.8670000000002</v>
      </c>
      <c r="G74" s="12">
        <f>G73*1.9835</f>
        <v>16165.525</v>
      </c>
      <c r="H74" s="12">
        <f>H73*1.9835+1</f>
        <v>20619.482500000002</v>
      </c>
      <c r="I74" s="12">
        <f>I73*1.9835</f>
        <v>3711.1285000000003</v>
      </c>
      <c r="J74" s="12">
        <f>J73*1.9835</f>
        <v>0</v>
      </c>
      <c r="K74" s="12">
        <f>K73*1.9835</f>
        <v>0</v>
      </c>
      <c r="L74" s="12">
        <f>L73*1.9835</f>
        <v>0</v>
      </c>
      <c r="M74" s="11"/>
    </row>
    <row r="75" spans="1:13" ht="15.75">
      <c r="A75" s="2"/>
      <c r="B75" s="2"/>
      <c r="C75" s="11"/>
      <c r="D75" s="11"/>
      <c r="E75" s="11"/>
      <c r="F75" s="11">
        <f>COUNTA(F42:F71)</f>
        <v>27</v>
      </c>
      <c r="G75" s="11">
        <f>COUNTA(G42:G72)</f>
        <v>31</v>
      </c>
      <c r="H75" s="11">
        <f>COUNTA(H42:H72)</f>
        <v>31</v>
      </c>
      <c r="I75" s="11" t="s">
        <v>21</v>
      </c>
      <c r="J75" s="11"/>
      <c r="K75" s="13">
        <f>COUNTA(C42:L72)-4</f>
        <v>99</v>
      </c>
      <c r="L75" s="11" t="s">
        <v>22</v>
      </c>
      <c r="M75" s="2"/>
    </row>
    <row r="76" spans="1:13" ht="16.5" thickBot="1">
      <c r="A76" s="14">
        <v>2001</v>
      </c>
      <c r="B76" s="14" t="s">
        <v>23</v>
      </c>
      <c r="C76" s="14"/>
      <c r="D76" s="15">
        <f>SUM(C73:J73)</f>
        <v>23818</v>
      </c>
      <c r="E76" s="16" t="s">
        <v>19</v>
      </c>
      <c r="F76" s="16"/>
      <c r="G76" s="15">
        <f>D76*1.9835+1</f>
        <v>47244.003000000004</v>
      </c>
      <c r="H76" s="16" t="s">
        <v>24</v>
      </c>
      <c r="I76" s="14" t="s">
        <v>25</v>
      </c>
      <c r="J76" s="14"/>
      <c r="K76" s="17">
        <v>99</v>
      </c>
      <c r="L76" s="14" t="s">
        <v>22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1" t="s">
        <v>2</v>
      </c>
      <c r="F78" s="2"/>
      <c r="G78" s="2" t="s">
        <v>3</v>
      </c>
      <c r="H78" s="2"/>
      <c r="I78" s="2" t="s">
        <v>4</v>
      </c>
      <c r="J78" s="2"/>
      <c r="K78" s="2"/>
      <c r="L78" s="2"/>
      <c r="M78" s="2"/>
    </row>
    <row r="79" spans="1:13" ht="16.5" thickBot="1">
      <c r="A79" s="3" t="s">
        <v>6</v>
      </c>
      <c r="B79" s="3" t="s">
        <v>7</v>
      </c>
      <c r="C79" s="4" t="s">
        <v>8</v>
      </c>
      <c r="D79" s="4" t="s">
        <v>9</v>
      </c>
      <c r="E79" s="4" t="s">
        <v>10</v>
      </c>
      <c r="F79" s="4" t="s">
        <v>11</v>
      </c>
      <c r="G79" s="4" t="s">
        <v>12</v>
      </c>
      <c r="H79" s="4" t="s">
        <v>13</v>
      </c>
      <c r="I79" s="4" t="s">
        <v>14</v>
      </c>
      <c r="J79" s="4" t="s">
        <v>15</v>
      </c>
      <c r="K79" s="4" t="s">
        <v>16</v>
      </c>
      <c r="L79" s="4" t="s">
        <v>17</v>
      </c>
      <c r="M79" s="2"/>
    </row>
    <row r="80" spans="1:13" ht="16.5" thickTop="1">
      <c r="A80" s="1">
        <v>2002</v>
      </c>
      <c r="B80" s="5">
        <v>1</v>
      </c>
      <c r="C80" s="6"/>
      <c r="D80" s="6"/>
      <c r="E80" s="6"/>
      <c r="F80" s="6"/>
      <c r="G80" s="6">
        <v>417</v>
      </c>
      <c r="H80" s="6">
        <v>334</v>
      </c>
      <c r="I80" s="6"/>
      <c r="J80" s="6"/>
      <c r="K80" s="6"/>
      <c r="L80" s="6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418.5</v>
      </c>
      <c r="H81" s="6">
        <v>384.5</v>
      </c>
      <c r="I81" s="6"/>
      <c r="J81" s="6"/>
      <c r="K81" s="6"/>
      <c r="L81" s="6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449.5</v>
      </c>
      <c r="H82" s="6">
        <v>290.5</v>
      </c>
      <c r="I82" s="6"/>
      <c r="J82" s="6"/>
      <c r="K82" s="6"/>
      <c r="L82" s="6"/>
      <c r="M82" s="2"/>
    </row>
    <row r="83" spans="1:13" ht="15.75">
      <c r="A83" s="2"/>
      <c r="B83" s="5">
        <v>4</v>
      </c>
      <c r="C83" s="6"/>
      <c r="D83" s="6"/>
      <c r="E83" s="6"/>
      <c r="F83" s="6">
        <v>95.1</v>
      </c>
      <c r="G83" s="6">
        <v>360.5</v>
      </c>
      <c r="H83" s="6">
        <v>336</v>
      </c>
      <c r="I83" s="6"/>
      <c r="J83" s="6"/>
      <c r="K83" s="6"/>
      <c r="L83" s="6"/>
      <c r="M83" s="2"/>
    </row>
    <row r="84" spans="1:13" ht="15.75">
      <c r="A84" s="2"/>
      <c r="B84" s="5">
        <v>5</v>
      </c>
      <c r="C84" s="6"/>
      <c r="D84" s="6"/>
      <c r="E84" s="6"/>
      <c r="F84" s="6">
        <v>43.9</v>
      </c>
      <c r="G84" s="6">
        <v>366.5</v>
      </c>
      <c r="H84" s="6">
        <v>336</v>
      </c>
      <c r="I84" s="6"/>
      <c r="J84" s="6"/>
      <c r="K84" s="6"/>
      <c r="L84" s="6"/>
      <c r="M84" s="2"/>
    </row>
    <row r="85" spans="1:13" ht="15.75">
      <c r="A85" s="2"/>
      <c r="B85" s="5">
        <v>6</v>
      </c>
      <c r="C85" s="6"/>
      <c r="D85" s="6"/>
      <c r="E85" s="6"/>
      <c r="F85" s="6">
        <v>33.700000000000003</v>
      </c>
      <c r="G85" s="6">
        <v>328.5</v>
      </c>
      <c r="H85" s="6">
        <v>375</v>
      </c>
      <c r="I85" s="6"/>
      <c r="J85" s="6"/>
      <c r="K85" s="6"/>
      <c r="L85" s="6"/>
      <c r="M85" s="2"/>
    </row>
    <row r="86" spans="1:13" ht="15.75">
      <c r="A86" s="2"/>
      <c r="B86" s="5">
        <v>7</v>
      </c>
      <c r="C86" s="6"/>
      <c r="D86" s="6"/>
      <c r="E86" s="6"/>
      <c r="F86" s="6">
        <v>34.5</v>
      </c>
      <c r="G86" s="6">
        <v>350.5</v>
      </c>
      <c r="H86" s="6">
        <v>427</v>
      </c>
      <c r="I86" s="6"/>
      <c r="J86" s="6"/>
      <c r="K86" s="6"/>
      <c r="L86" s="6"/>
      <c r="M86" s="2"/>
    </row>
    <row r="87" spans="1:13" ht="15.75">
      <c r="A87" s="2"/>
      <c r="B87" s="5">
        <v>8</v>
      </c>
      <c r="C87" s="6"/>
      <c r="D87" s="6"/>
      <c r="E87" s="6"/>
      <c r="F87" s="6">
        <v>34.5</v>
      </c>
      <c r="G87" s="6">
        <v>350.5</v>
      </c>
      <c r="H87" s="6">
        <v>423</v>
      </c>
      <c r="I87" s="6"/>
      <c r="J87" s="6"/>
      <c r="K87" s="6"/>
      <c r="L87" s="6"/>
      <c r="M87" s="2"/>
    </row>
    <row r="88" spans="1:13" ht="15.75">
      <c r="A88" s="2"/>
      <c r="B88" s="5">
        <v>9</v>
      </c>
      <c r="C88" s="6"/>
      <c r="D88" s="6"/>
      <c r="E88" s="6"/>
      <c r="F88" s="6">
        <v>34.5</v>
      </c>
      <c r="G88" s="6">
        <v>373.5</v>
      </c>
      <c r="H88" s="6">
        <v>361</v>
      </c>
      <c r="I88" s="6"/>
      <c r="J88" s="6"/>
      <c r="K88" s="6"/>
      <c r="L88" s="6"/>
      <c r="M88" s="2"/>
    </row>
    <row r="89" spans="1:13" ht="15.75">
      <c r="A89" s="2"/>
      <c r="B89" s="5">
        <v>10</v>
      </c>
      <c r="C89" s="6"/>
      <c r="D89" s="6"/>
      <c r="E89" s="6"/>
      <c r="F89" s="6">
        <v>34.5</v>
      </c>
      <c r="G89" s="6">
        <v>485.5</v>
      </c>
      <c r="H89" s="6">
        <v>291</v>
      </c>
      <c r="I89" s="6"/>
      <c r="J89" s="6"/>
      <c r="K89" s="6"/>
      <c r="L89" s="6"/>
      <c r="M89" s="2"/>
    </row>
    <row r="90" spans="1:13" ht="15.75">
      <c r="A90" s="2"/>
      <c r="B90" s="5">
        <v>11</v>
      </c>
      <c r="C90" s="6"/>
      <c r="D90" s="6"/>
      <c r="E90" s="6"/>
      <c r="F90" s="6">
        <v>82.7</v>
      </c>
      <c r="G90" s="6">
        <v>516.5</v>
      </c>
      <c r="H90" s="6">
        <v>209</v>
      </c>
      <c r="I90" s="6"/>
      <c r="J90" s="6"/>
      <c r="K90" s="6"/>
      <c r="L90" s="6"/>
      <c r="M90" s="2"/>
    </row>
    <row r="91" spans="1:13" ht="15.75">
      <c r="A91" s="2"/>
      <c r="B91" s="5">
        <v>12</v>
      </c>
      <c r="C91" s="6"/>
      <c r="D91" s="6"/>
      <c r="E91" s="6"/>
      <c r="F91" s="6">
        <v>122.3</v>
      </c>
      <c r="G91" s="6">
        <v>436</v>
      </c>
      <c r="H91" s="6">
        <v>209</v>
      </c>
      <c r="I91" s="6"/>
      <c r="J91" s="6"/>
      <c r="K91" s="6"/>
      <c r="L91" s="6"/>
      <c r="M91" s="2"/>
    </row>
    <row r="92" spans="1:13" ht="15.75">
      <c r="A92" s="2"/>
      <c r="B92" s="5">
        <v>13</v>
      </c>
      <c r="C92" s="6"/>
      <c r="D92" s="6"/>
      <c r="E92" s="6"/>
      <c r="F92" s="6">
        <v>141.4</v>
      </c>
      <c r="G92" s="6">
        <v>447</v>
      </c>
      <c r="H92" s="6">
        <v>218</v>
      </c>
      <c r="I92" s="6"/>
      <c r="J92" s="6"/>
      <c r="K92" s="6"/>
      <c r="L92" s="6"/>
      <c r="M92" s="2"/>
    </row>
    <row r="93" spans="1:13" ht="15.75">
      <c r="A93" s="2"/>
      <c r="B93" s="5">
        <v>14</v>
      </c>
      <c r="C93" s="6"/>
      <c r="D93" s="6"/>
      <c r="E93" s="6"/>
      <c r="F93" s="6">
        <v>144.4</v>
      </c>
      <c r="G93" s="6">
        <v>410</v>
      </c>
      <c r="H93" s="6">
        <v>155.5</v>
      </c>
      <c r="I93" s="6"/>
      <c r="J93" s="6"/>
      <c r="K93" s="6"/>
      <c r="L93" s="6"/>
      <c r="M93" s="2"/>
    </row>
    <row r="94" spans="1:13" ht="15.75">
      <c r="A94" s="2"/>
      <c r="B94" s="5">
        <v>15</v>
      </c>
      <c r="C94" s="6"/>
      <c r="D94" s="6"/>
      <c r="E94" s="6"/>
      <c r="F94" s="6">
        <v>84.5</v>
      </c>
      <c r="G94" s="6">
        <v>410</v>
      </c>
      <c r="H94" s="6">
        <v>153</v>
      </c>
      <c r="I94" s="6"/>
      <c r="J94" s="6"/>
      <c r="K94" s="6"/>
      <c r="L94" s="6"/>
      <c r="M94" s="2"/>
    </row>
    <row r="95" spans="1:13" ht="15.75">
      <c r="A95" s="2"/>
      <c r="B95" s="5">
        <v>16</v>
      </c>
      <c r="C95" s="6"/>
      <c r="D95" s="6"/>
      <c r="E95" s="6"/>
      <c r="F95" s="6">
        <v>84.5</v>
      </c>
      <c r="G95" s="6">
        <v>443</v>
      </c>
      <c r="H95" s="6">
        <v>180.5</v>
      </c>
      <c r="I95" s="6"/>
      <c r="J95" s="6" t="s">
        <v>28</v>
      </c>
      <c r="K95" s="6"/>
      <c r="L95" s="6"/>
      <c r="M95" s="2"/>
    </row>
    <row r="96" spans="1:13" ht="15.75">
      <c r="A96" s="2"/>
      <c r="B96" s="5">
        <v>17</v>
      </c>
      <c r="C96" s="6"/>
      <c r="D96" s="6"/>
      <c r="E96" s="6"/>
      <c r="F96" s="6">
        <v>84.6</v>
      </c>
      <c r="G96" s="6">
        <v>475.5</v>
      </c>
      <c r="H96" s="6">
        <v>137</v>
      </c>
      <c r="I96" s="6"/>
      <c r="J96" s="6"/>
      <c r="K96" s="6"/>
      <c r="L96" s="6"/>
      <c r="M96" s="2"/>
    </row>
    <row r="97" spans="1:13" ht="15.75">
      <c r="A97" s="2"/>
      <c r="B97" s="5">
        <v>18</v>
      </c>
      <c r="C97" s="6"/>
      <c r="D97" s="6"/>
      <c r="E97" s="6"/>
      <c r="F97" s="6">
        <v>195.3</v>
      </c>
      <c r="G97" s="6">
        <v>479</v>
      </c>
      <c r="H97" s="6">
        <v>236.5</v>
      </c>
      <c r="I97" s="6"/>
      <c r="J97" s="6"/>
      <c r="K97" s="6"/>
      <c r="L97" s="6"/>
      <c r="M97" s="2"/>
    </row>
    <row r="98" spans="1:13" ht="15.75">
      <c r="A98" s="2"/>
      <c r="B98" s="5">
        <v>19</v>
      </c>
      <c r="C98" s="6"/>
      <c r="D98" s="6"/>
      <c r="E98" s="6"/>
      <c r="F98" s="6">
        <v>140.80000000000001</v>
      </c>
      <c r="G98" s="6">
        <v>430</v>
      </c>
      <c r="H98" s="6">
        <v>247</v>
      </c>
      <c r="I98" s="6"/>
      <c r="J98" s="6"/>
      <c r="K98" s="6"/>
      <c r="L98" s="6"/>
      <c r="M98" s="2"/>
    </row>
    <row r="99" spans="1:13" ht="15.75">
      <c r="A99" s="2"/>
      <c r="B99" s="5">
        <v>20</v>
      </c>
      <c r="C99" s="6"/>
      <c r="D99" s="6"/>
      <c r="E99" s="6"/>
      <c r="F99" s="6">
        <v>191.1</v>
      </c>
      <c r="G99" s="6">
        <v>385</v>
      </c>
      <c r="H99" s="6">
        <v>341</v>
      </c>
      <c r="I99" s="6"/>
      <c r="J99" s="6"/>
      <c r="K99" s="6"/>
      <c r="L99" s="6"/>
      <c r="M99" s="2"/>
    </row>
    <row r="100" spans="1:13" ht="15.75">
      <c r="A100" s="2"/>
      <c r="B100" s="5">
        <v>21</v>
      </c>
      <c r="C100" s="6"/>
      <c r="D100" s="6"/>
      <c r="E100" s="6"/>
      <c r="F100" s="6">
        <v>111.7</v>
      </c>
      <c r="G100" s="6">
        <v>357</v>
      </c>
      <c r="H100" s="6">
        <v>352</v>
      </c>
      <c r="I100" s="6"/>
      <c r="J100" s="6"/>
      <c r="K100" s="6"/>
      <c r="L100" s="6"/>
      <c r="M100" s="2"/>
    </row>
    <row r="101" spans="1:13" ht="15.75">
      <c r="A101" s="2"/>
      <c r="B101" s="5">
        <v>22</v>
      </c>
      <c r="C101" s="6"/>
      <c r="D101" s="6"/>
      <c r="E101" s="6"/>
      <c r="F101" s="6">
        <v>129.9</v>
      </c>
      <c r="G101" s="6">
        <v>360.5</v>
      </c>
      <c r="H101" s="6">
        <v>102.1</v>
      </c>
      <c r="I101" s="6"/>
      <c r="J101" s="6"/>
      <c r="K101" s="6"/>
      <c r="L101" s="6"/>
      <c r="M101" s="2"/>
    </row>
    <row r="102" spans="1:13" ht="15.75">
      <c r="A102" s="2"/>
      <c r="B102" s="5">
        <v>23</v>
      </c>
      <c r="C102" s="6"/>
      <c r="D102" s="6"/>
      <c r="E102" s="6"/>
      <c r="F102" s="6">
        <v>188.9</v>
      </c>
      <c r="G102" s="6">
        <v>392</v>
      </c>
      <c r="H102" s="6"/>
      <c r="I102" s="6"/>
      <c r="J102" s="6"/>
      <c r="K102" s="6"/>
      <c r="L102" s="6"/>
      <c r="M102" s="2"/>
    </row>
    <row r="103" spans="1:13" ht="15.75">
      <c r="A103" s="2"/>
      <c r="B103" s="5">
        <v>24</v>
      </c>
      <c r="C103" s="6"/>
      <c r="D103" s="6"/>
      <c r="E103" s="6"/>
      <c r="F103" s="6">
        <v>188.9</v>
      </c>
      <c r="G103" s="6">
        <v>391</v>
      </c>
      <c r="H103" s="6"/>
      <c r="I103" s="6"/>
      <c r="J103" s="6"/>
      <c r="K103" s="6"/>
      <c r="L103" s="6"/>
      <c r="M103" s="2"/>
    </row>
    <row r="104" spans="1:13" ht="15.75">
      <c r="A104" s="2"/>
      <c r="B104" s="5">
        <v>25</v>
      </c>
      <c r="C104" s="6"/>
      <c r="D104" s="6"/>
      <c r="E104" s="6"/>
      <c r="F104" s="6">
        <v>341.3</v>
      </c>
      <c r="G104" s="6">
        <v>423.5</v>
      </c>
      <c r="H104" s="6"/>
      <c r="I104" s="6"/>
      <c r="J104" s="6"/>
      <c r="K104" s="6"/>
      <c r="L104" s="6"/>
      <c r="M104" s="2"/>
    </row>
    <row r="105" spans="1:13" ht="15.75">
      <c r="A105" s="2"/>
      <c r="B105" s="5">
        <v>26</v>
      </c>
      <c r="C105" s="6"/>
      <c r="D105" s="6"/>
      <c r="E105" s="6"/>
      <c r="F105" s="6">
        <v>420.7</v>
      </c>
      <c r="G105" s="6">
        <v>546</v>
      </c>
      <c r="H105" s="6"/>
      <c r="I105" s="6"/>
      <c r="J105" s="6"/>
      <c r="K105" s="6"/>
      <c r="L105" s="6"/>
      <c r="M105" s="2"/>
    </row>
    <row r="106" spans="1:13" ht="15.75">
      <c r="A106" s="2"/>
      <c r="B106" s="5">
        <v>27</v>
      </c>
      <c r="C106" s="6"/>
      <c r="D106" s="6"/>
      <c r="E106" s="6"/>
      <c r="F106" s="6">
        <v>493</v>
      </c>
      <c r="G106" s="6">
        <v>288.5</v>
      </c>
      <c r="H106" s="6"/>
      <c r="I106" s="6"/>
      <c r="J106" s="6"/>
      <c r="K106" s="6"/>
      <c r="L106" s="6"/>
      <c r="M106" s="2"/>
    </row>
    <row r="107" spans="1:13" ht="15.75">
      <c r="A107" s="2"/>
      <c r="B107" s="5">
        <v>28</v>
      </c>
      <c r="C107" s="6"/>
      <c r="D107" s="6"/>
      <c r="E107" s="6"/>
      <c r="F107" s="6">
        <v>480</v>
      </c>
      <c r="G107" s="6">
        <v>328</v>
      </c>
      <c r="H107" s="6"/>
      <c r="I107" s="6"/>
      <c r="J107" s="6"/>
      <c r="K107" s="6"/>
      <c r="L107" s="6"/>
      <c r="M107" s="2"/>
    </row>
    <row r="108" spans="1:13" ht="15.75">
      <c r="A108" s="2"/>
      <c r="B108" s="5">
        <v>29</v>
      </c>
      <c r="C108" s="6"/>
      <c r="D108" s="6"/>
      <c r="E108" s="6"/>
      <c r="F108" s="6">
        <v>454</v>
      </c>
      <c r="G108" s="6">
        <v>304.8</v>
      </c>
      <c r="H108" s="6"/>
      <c r="I108" s="6"/>
      <c r="J108" s="6"/>
      <c r="K108" s="6"/>
      <c r="L108" s="6"/>
      <c r="M108" s="2"/>
    </row>
    <row r="109" spans="1:13" ht="15.75">
      <c r="A109" s="2"/>
      <c r="B109" s="5">
        <v>30</v>
      </c>
      <c r="C109" s="6"/>
      <c r="D109" s="6"/>
      <c r="E109" s="6"/>
      <c r="F109" s="6">
        <v>458</v>
      </c>
      <c r="G109" s="6">
        <v>304.7</v>
      </c>
      <c r="H109" s="6"/>
      <c r="I109" s="6"/>
      <c r="J109" s="6"/>
      <c r="K109" s="6"/>
      <c r="L109" s="6"/>
      <c r="M109" s="2"/>
    </row>
    <row r="110" spans="1:13" ht="15.75">
      <c r="A110" s="2"/>
      <c r="B110" s="5">
        <v>31</v>
      </c>
      <c r="C110" s="7"/>
      <c r="D110" s="8" t="s">
        <v>18</v>
      </c>
      <c r="E110" s="7"/>
      <c r="F110" s="8" t="s">
        <v>18</v>
      </c>
      <c r="G110" s="6">
        <v>309.5</v>
      </c>
      <c r="H110" s="7"/>
      <c r="I110" s="9" t="s">
        <v>18</v>
      </c>
      <c r="J110" s="10"/>
      <c r="K110" s="9" t="s">
        <v>18</v>
      </c>
      <c r="L110" s="10"/>
      <c r="M110" s="2"/>
    </row>
    <row r="111" spans="1:13" ht="15.75">
      <c r="A111" s="2" t="s">
        <v>19</v>
      </c>
      <c r="B111" s="2"/>
      <c r="C111" s="11">
        <f>SUM(C80:C110)</f>
        <v>0</v>
      </c>
      <c r="D111" s="11">
        <f>SUM(D80:D110)</f>
        <v>0</v>
      </c>
      <c r="E111" s="11">
        <f>SUM(E80:E110)</f>
        <v>0</v>
      </c>
      <c r="F111" s="11">
        <f>SUM(F80:F110)</f>
        <v>4848.7</v>
      </c>
      <c r="G111" s="11">
        <f>SUM(G80:G110)</f>
        <v>12338</v>
      </c>
      <c r="H111" s="11">
        <f>5303.5+341+352+102.1</f>
        <v>6098.6</v>
      </c>
      <c r="I111" s="11">
        <f>SUM(I80:I110)</f>
        <v>0</v>
      </c>
      <c r="J111" s="11">
        <f>SUM(J80:J110)</f>
        <v>0</v>
      </c>
      <c r="K111" s="11">
        <f>SUM(K80:K110)</f>
        <v>0</v>
      </c>
      <c r="L111" s="11">
        <f>SUM(L80:L110)</f>
        <v>0</v>
      </c>
      <c r="M111" s="2"/>
    </row>
    <row r="112" spans="1:13" ht="15.75">
      <c r="A112" s="2" t="s">
        <v>20</v>
      </c>
      <c r="B112" s="2"/>
      <c r="C112" s="12">
        <f>C111*2</f>
        <v>0</v>
      </c>
      <c r="D112" s="12">
        <f>D111*2</f>
        <v>0</v>
      </c>
      <c r="E112" s="12">
        <f>E111*2</f>
        <v>0</v>
      </c>
      <c r="F112" s="12">
        <f>F111*2</f>
        <v>9697.4</v>
      </c>
      <c r="G112" s="12">
        <f>G111*2</f>
        <v>24676</v>
      </c>
      <c r="H112" s="12">
        <f>10607+1577.1</f>
        <v>12184.1</v>
      </c>
      <c r="I112" s="12">
        <f>I111*2</f>
        <v>0</v>
      </c>
      <c r="J112" s="12">
        <f>J111*2</f>
        <v>0</v>
      </c>
      <c r="K112" s="12">
        <f>K111*2</f>
        <v>0</v>
      </c>
      <c r="L112" s="12">
        <f>L111*2</f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21</v>
      </c>
      <c r="J113" s="11"/>
      <c r="K113" s="13">
        <f>COUNTA(C80:L110)-4-1</f>
        <v>80</v>
      </c>
      <c r="L113" s="11" t="s">
        <v>22</v>
      </c>
      <c r="M113" s="2"/>
    </row>
    <row r="114" spans="1:13" ht="16.5" thickBot="1">
      <c r="A114" s="14">
        <v>2002</v>
      </c>
      <c r="B114" s="14" t="s">
        <v>23</v>
      </c>
      <c r="C114" s="14"/>
      <c r="D114" s="15">
        <f>SUM(C111:L111)</f>
        <v>23285.300000000003</v>
      </c>
      <c r="E114" s="16" t="s">
        <v>19</v>
      </c>
      <c r="F114" s="16"/>
      <c r="G114" s="15">
        <f>SUM(C112:L112)-1</f>
        <v>46556.5</v>
      </c>
      <c r="H114" s="16" t="s">
        <v>24</v>
      </c>
      <c r="I114" s="14" t="s">
        <v>25</v>
      </c>
      <c r="J114" s="14"/>
      <c r="K114" s="17">
        <v>80</v>
      </c>
      <c r="L114" s="14" t="s">
        <v>22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 ht="15.75">
      <c r="A116" s="2" t="s">
        <v>1</v>
      </c>
      <c r="B116" s="2"/>
      <c r="C116" s="2"/>
      <c r="D116" s="2"/>
      <c r="E116" s="1" t="s">
        <v>2</v>
      </c>
      <c r="F116" s="2"/>
      <c r="G116" s="2" t="s">
        <v>3</v>
      </c>
      <c r="H116" s="2"/>
      <c r="I116" t="s">
        <v>30</v>
      </c>
      <c r="J116" s="2"/>
      <c r="K116" s="2"/>
      <c r="L116" s="2"/>
      <c r="M116" s="2"/>
    </row>
    <row r="117" spans="1:13" ht="16.5" thickBot="1">
      <c r="A117" s="3" t="s">
        <v>6</v>
      </c>
      <c r="B117" s="3" t="s">
        <v>7</v>
      </c>
      <c r="C117" s="4" t="s">
        <v>8</v>
      </c>
      <c r="D117" s="4" t="s">
        <v>9</v>
      </c>
      <c r="E117" s="4" t="s">
        <v>10</v>
      </c>
      <c r="F117" s="4" t="s">
        <v>11</v>
      </c>
      <c r="G117" s="4" t="s">
        <v>12</v>
      </c>
      <c r="H117" s="4" t="s">
        <v>13</v>
      </c>
      <c r="I117" s="4" t="s">
        <v>14</v>
      </c>
      <c r="J117" s="4" t="s">
        <v>15</v>
      </c>
      <c r="K117" s="4" t="s">
        <v>16</v>
      </c>
      <c r="L117" s="4" t="s">
        <v>17</v>
      </c>
      <c r="M117" s="2"/>
    </row>
    <row r="118" spans="1:13" ht="16.5" thickTop="1">
      <c r="A118" s="1">
        <v>2003</v>
      </c>
      <c r="B118" s="5">
        <v>1</v>
      </c>
      <c r="C118" s="6"/>
      <c r="D118" s="6"/>
      <c r="E118" s="6"/>
      <c r="F118" s="6">
        <v>44.92</v>
      </c>
      <c r="G118" s="6">
        <v>80.12</v>
      </c>
      <c r="H118" s="6">
        <v>374.86</v>
      </c>
      <c r="I118" s="6"/>
      <c r="J118" s="6"/>
      <c r="K118" s="6"/>
      <c r="L118" s="6"/>
      <c r="M118" s="2"/>
    </row>
    <row r="119" spans="1:13" ht="15.75">
      <c r="A119" s="2"/>
      <c r="B119" s="5">
        <v>2</v>
      </c>
      <c r="C119" s="6"/>
      <c r="D119" s="6"/>
      <c r="E119" s="6"/>
      <c r="F119" s="6">
        <v>46.01</v>
      </c>
      <c r="G119" s="6">
        <v>91.78</v>
      </c>
      <c r="H119" s="6">
        <v>320.49</v>
      </c>
      <c r="I119" s="6"/>
      <c r="J119" s="6"/>
      <c r="K119" s="6"/>
      <c r="L119" s="6"/>
      <c r="M119" s="2"/>
    </row>
    <row r="120" spans="1:13" ht="15.75">
      <c r="A120" s="2"/>
      <c r="B120" s="5">
        <v>3</v>
      </c>
      <c r="C120" s="6"/>
      <c r="D120" s="6"/>
      <c r="E120" s="6"/>
      <c r="F120" s="6">
        <v>91.66</v>
      </c>
      <c r="G120" s="6">
        <v>108.07</v>
      </c>
      <c r="H120" s="6">
        <v>315.93</v>
      </c>
      <c r="I120" s="6"/>
      <c r="J120" s="6"/>
      <c r="K120" s="6"/>
      <c r="L120" s="6"/>
      <c r="M120" s="2"/>
    </row>
    <row r="121" spans="1:13" ht="15.75">
      <c r="A121" s="2"/>
      <c r="B121" s="5">
        <v>4</v>
      </c>
      <c r="C121" s="6"/>
      <c r="D121" s="6"/>
      <c r="E121" s="6"/>
      <c r="F121" s="6">
        <v>40.450000000000003</v>
      </c>
      <c r="G121" s="6">
        <v>144.49</v>
      </c>
      <c r="H121" s="6">
        <v>335.73</v>
      </c>
      <c r="I121" s="6"/>
      <c r="J121" s="6"/>
      <c r="K121" s="6"/>
      <c r="L121" s="6"/>
      <c r="M121" s="2"/>
    </row>
    <row r="122" spans="1:13" ht="15.75">
      <c r="A122" s="2"/>
      <c r="B122" s="5">
        <v>5</v>
      </c>
      <c r="C122" s="6"/>
      <c r="D122" s="6"/>
      <c r="E122" s="6"/>
      <c r="F122" s="6">
        <v>40.07</v>
      </c>
      <c r="G122" s="6">
        <v>191.46</v>
      </c>
      <c r="H122" s="6">
        <v>334.07</v>
      </c>
      <c r="I122" s="6"/>
      <c r="J122" s="6"/>
      <c r="K122" s="6"/>
      <c r="L122" s="6"/>
      <c r="M122" s="2"/>
    </row>
    <row r="123" spans="1:13" ht="15.75">
      <c r="A123" s="2"/>
      <c r="B123" s="5">
        <v>6</v>
      </c>
      <c r="C123" s="6"/>
      <c r="D123" s="6"/>
      <c r="E123" s="6"/>
      <c r="F123" s="6">
        <v>40.049999999999997</v>
      </c>
      <c r="G123" s="6">
        <v>203.01</v>
      </c>
      <c r="H123" s="6">
        <v>350.85</v>
      </c>
      <c r="I123" s="6"/>
      <c r="J123" s="6"/>
      <c r="K123" s="6"/>
      <c r="L123" s="6"/>
      <c r="M123" s="2"/>
    </row>
    <row r="124" spans="1:13" ht="15.75">
      <c r="A124" s="2"/>
      <c r="B124" s="5">
        <v>7</v>
      </c>
      <c r="C124" s="6"/>
      <c r="D124" s="6"/>
      <c r="E124" s="6"/>
      <c r="F124" s="6">
        <v>40.880000000000003</v>
      </c>
      <c r="G124" s="6">
        <v>252.68</v>
      </c>
      <c r="H124" s="6">
        <v>371.48</v>
      </c>
      <c r="I124" s="6"/>
      <c r="J124" s="6"/>
      <c r="K124" s="6"/>
      <c r="L124" s="6"/>
      <c r="M124" s="2"/>
    </row>
    <row r="125" spans="1:13" ht="15.75">
      <c r="A125" s="2"/>
      <c r="B125" s="5">
        <v>8</v>
      </c>
      <c r="C125" s="6"/>
      <c r="D125" s="6"/>
      <c r="E125" s="6"/>
      <c r="F125" s="6">
        <v>40.36</v>
      </c>
      <c r="G125" s="6">
        <v>299.14</v>
      </c>
      <c r="H125" s="6">
        <v>367.71</v>
      </c>
      <c r="I125" s="6"/>
      <c r="J125" s="6"/>
      <c r="K125" s="6"/>
      <c r="L125" s="6"/>
      <c r="M125" s="2"/>
    </row>
    <row r="126" spans="1:13" ht="15.75">
      <c r="A126" s="2"/>
      <c r="B126" s="5">
        <v>9</v>
      </c>
      <c r="C126" s="6"/>
      <c r="D126" s="6"/>
      <c r="E126" s="6"/>
      <c r="F126" s="6">
        <v>72.75</v>
      </c>
      <c r="G126" s="6">
        <v>338.23</v>
      </c>
      <c r="H126" s="6">
        <v>327.23</v>
      </c>
      <c r="I126" s="6"/>
      <c r="J126" s="6"/>
      <c r="K126" s="6"/>
      <c r="L126" s="6"/>
      <c r="M126" s="2"/>
    </row>
    <row r="127" spans="1:13" ht="15.75">
      <c r="A127" s="2"/>
      <c r="B127" s="5">
        <v>10</v>
      </c>
      <c r="C127" s="6"/>
      <c r="D127" s="6"/>
      <c r="E127" s="6"/>
      <c r="F127" s="6">
        <v>39.01</v>
      </c>
      <c r="G127" s="6">
        <v>331.99</v>
      </c>
      <c r="H127" s="6">
        <v>298.29000000000002</v>
      </c>
      <c r="I127" s="6"/>
      <c r="J127" s="6"/>
      <c r="K127" s="6"/>
      <c r="L127" s="6"/>
      <c r="M127" s="2"/>
    </row>
    <row r="128" spans="1:13" ht="15.75">
      <c r="A128" s="2"/>
      <c r="B128" s="5">
        <v>11</v>
      </c>
      <c r="C128" s="6"/>
      <c r="D128" s="6"/>
      <c r="E128" s="6"/>
      <c r="F128" s="6">
        <v>39.22</v>
      </c>
      <c r="G128" s="6">
        <v>312.99</v>
      </c>
      <c r="H128" s="6">
        <v>316.99</v>
      </c>
      <c r="I128" s="6"/>
      <c r="J128" s="6"/>
      <c r="K128" s="6"/>
      <c r="L128" s="6"/>
      <c r="M128" s="2"/>
    </row>
    <row r="129" spans="1:13" ht="15.75">
      <c r="A129" s="2"/>
      <c r="B129" s="5">
        <v>12</v>
      </c>
      <c r="C129" s="6"/>
      <c r="D129" s="6"/>
      <c r="E129" s="6"/>
      <c r="F129" s="6">
        <v>53.77</v>
      </c>
      <c r="G129" s="6">
        <v>274.83999999999997</v>
      </c>
      <c r="H129" s="6">
        <v>317.64999999999998</v>
      </c>
      <c r="I129" s="6"/>
      <c r="J129" s="6"/>
      <c r="K129" s="6"/>
      <c r="L129" s="6"/>
      <c r="M129" s="2"/>
    </row>
    <row r="130" spans="1:13" ht="15.75">
      <c r="A130" s="2"/>
      <c r="B130" s="5">
        <v>13</v>
      </c>
      <c r="C130" s="6"/>
      <c r="D130" s="6"/>
      <c r="E130" s="6"/>
      <c r="F130" s="6">
        <v>61.38</v>
      </c>
      <c r="G130" s="6">
        <v>260.67</v>
      </c>
      <c r="H130" s="6">
        <v>312.04000000000002</v>
      </c>
      <c r="I130" s="6"/>
      <c r="J130" s="6"/>
      <c r="K130" s="6"/>
      <c r="L130" s="6"/>
      <c r="M130" s="2"/>
    </row>
    <row r="131" spans="1:13" ht="15.75">
      <c r="A131" s="2"/>
      <c r="B131" s="5">
        <v>14</v>
      </c>
      <c r="C131" s="6"/>
      <c r="D131" s="6"/>
      <c r="E131" s="6"/>
      <c r="F131" s="6">
        <v>61.18</v>
      </c>
      <c r="G131" s="6">
        <v>291.76</v>
      </c>
      <c r="H131" s="6">
        <v>307.45</v>
      </c>
      <c r="I131" s="6"/>
      <c r="J131" s="6"/>
      <c r="K131" s="6"/>
      <c r="L131" s="6"/>
      <c r="M131" s="2"/>
    </row>
    <row r="132" spans="1:13" ht="15.75">
      <c r="A132" s="2"/>
      <c r="B132" s="5">
        <v>15</v>
      </c>
      <c r="C132" s="6"/>
      <c r="D132" s="6"/>
      <c r="E132" s="6"/>
      <c r="F132" s="6">
        <v>61.91</v>
      </c>
      <c r="G132" s="6">
        <v>336.58</v>
      </c>
      <c r="H132" s="6">
        <v>316.18</v>
      </c>
      <c r="I132" s="6"/>
      <c r="J132" s="6"/>
      <c r="K132" s="6"/>
      <c r="L132" s="6"/>
      <c r="M132" s="2"/>
    </row>
    <row r="133" spans="1:13" ht="15.75">
      <c r="A133" s="2"/>
      <c r="B133" s="5">
        <v>16</v>
      </c>
      <c r="C133" s="6"/>
      <c r="D133" s="6"/>
      <c r="E133" s="6"/>
      <c r="F133" s="6">
        <v>75.73</v>
      </c>
      <c r="G133" s="6">
        <v>370.8</v>
      </c>
      <c r="H133" s="6">
        <v>363.34</v>
      </c>
      <c r="I133" s="6"/>
      <c r="J133" s="6"/>
      <c r="K133" s="6"/>
      <c r="L133" s="6"/>
      <c r="M133" s="2"/>
    </row>
    <row r="134" spans="1:13" ht="15.75">
      <c r="A134" s="2"/>
      <c r="B134" s="5">
        <v>17</v>
      </c>
      <c r="C134" s="6"/>
      <c r="D134" s="6"/>
      <c r="E134" s="6"/>
      <c r="F134" s="6">
        <v>85.28</v>
      </c>
      <c r="G134" s="6">
        <v>385.36</v>
      </c>
      <c r="H134" s="6">
        <v>378.45</v>
      </c>
      <c r="I134" s="6"/>
      <c r="J134" s="6"/>
      <c r="K134" s="6"/>
      <c r="L134" s="6"/>
      <c r="M134" s="2"/>
    </row>
    <row r="135" spans="1:13" ht="15.75">
      <c r="A135" s="2"/>
      <c r="B135" s="5">
        <v>18</v>
      </c>
      <c r="C135" s="6"/>
      <c r="D135" s="6"/>
      <c r="E135" s="6"/>
      <c r="F135" s="6">
        <v>86.24</v>
      </c>
      <c r="G135" s="6">
        <v>363.33</v>
      </c>
      <c r="H135" s="6">
        <v>438.41</v>
      </c>
      <c r="I135" s="6"/>
      <c r="J135" s="6"/>
      <c r="K135" s="6"/>
      <c r="L135" s="6"/>
      <c r="M135" s="2"/>
    </row>
    <row r="136" spans="1:13" ht="15.75">
      <c r="A136" s="2"/>
      <c r="B136" s="5">
        <v>19</v>
      </c>
      <c r="C136" s="6"/>
      <c r="D136" s="6"/>
      <c r="E136" s="6"/>
      <c r="F136" s="6">
        <v>97.68</v>
      </c>
      <c r="G136" s="6">
        <v>346.17</v>
      </c>
      <c r="H136" s="6">
        <v>140.83000000000001</v>
      </c>
      <c r="I136" s="6"/>
      <c r="J136" s="6"/>
      <c r="K136" s="6"/>
      <c r="L136" s="6"/>
      <c r="M136" s="2"/>
    </row>
    <row r="137" spans="1:13" ht="15.75">
      <c r="A137" s="2"/>
      <c r="B137" s="5">
        <v>20</v>
      </c>
      <c r="C137" s="6"/>
      <c r="D137" s="6"/>
      <c r="E137" s="6"/>
      <c r="F137" s="6">
        <v>107.27</v>
      </c>
      <c r="G137" s="6">
        <v>336.55</v>
      </c>
      <c r="H137" s="6"/>
      <c r="I137" s="6"/>
      <c r="J137" s="6"/>
      <c r="K137" s="6"/>
      <c r="L137" s="6"/>
      <c r="M137" s="2"/>
    </row>
    <row r="138" spans="1:13" ht="15.75">
      <c r="A138" s="2"/>
      <c r="B138" s="5">
        <v>21</v>
      </c>
      <c r="C138" s="6"/>
      <c r="D138" s="6"/>
      <c r="E138" s="6"/>
      <c r="F138" s="6">
        <v>108.11</v>
      </c>
      <c r="G138" s="6">
        <v>383.1</v>
      </c>
      <c r="H138" s="6"/>
      <c r="I138" s="6"/>
      <c r="J138" s="6"/>
      <c r="K138" s="6"/>
      <c r="L138" s="6"/>
      <c r="M138" s="2"/>
    </row>
    <row r="139" spans="1:13" ht="15.75">
      <c r="A139" s="2"/>
      <c r="B139" s="5">
        <v>22</v>
      </c>
      <c r="C139" s="6"/>
      <c r="D139" s="6"/>
      <c r="E139" s="6">
        <v>46.86</v>
      </c>
      <c r="F139" s="6">
        <v>108.22</v>
      </c>
      <c r="G139" s="6">
        <v>403.57</v>
      </c>
      <c r="H139" s="6"/>
      <c r="I139" s="6"/>
      <c r="J139" s="6"/>
      <c r="K139" s="6"/>
      <c r="L139" s="6"/>
      <c r="M139" s="2"/>
    </row>
    <row r="140" spans="1:13" ht="15.75">
      <c r="A140" s="2"/>
      <c r="B140" s="5">
        <v>23</v>
      </c>
      <c r="C140" s="6"/>
      <c r="D140" s="6"/>
      <c r="E140" s="6">
        <v>43.53</v>
      </c>
      <c r="F140" s="6">
        <v>63.84</v>
      </c>
      <c r="G140" s="6">
        <v>415.17</v>
      </c>
      <c r="H140" s="6"/>
      <c r="I140" s="6"/>
      <c r="J140" s="6"/>
      <c r="K140" s="6"/>
      <c r="L140" s="6"/>
      <c r="M140" s="2"/>
    </row>
    <row r="141" spans="1:13" ht="15.75">
      <c r="A141" s="2"/>
      <c r="B141" s="5">
        <v>24</v>
      </c>
      <c r="C141" s="6"/>
      <c r="D141" s="6"/>
      <c r="E141" s="6">
        <v>3.2</v>
      </c>
      <c r="F141" s="6">
        <v>15.4</v>
      </c>
      <c r="G141" s="6">
        <v>418.4</v>
      </c>
      <c r="H141" s="6"/>
      <c r="I141" s="6"/>
      <c r="J141" s="6"/>
      <c r="K141" s="6"/>
      <c r="L141" s="6"/>
      <c r="M141" s="2"/>
    </row>
    <row r="142" spans="1:13" ht="15.75">
      <c r="A142" s="2"/>
      <c r="B142" s="5">
        <v>25</v>
      </c>
      <c r="C142" s="6"/>
      <c r="D142" s="6"/>
      <c r="E142" s="6">
        <v>3.8</v>
      </c>
      <c r="F142" s="6">
        <v>34.409999999999997</v>
      </c>
      <c r="G142" s="6">
        <v>376.33</v>
      </c>
      <c r="H142" s="6"/>
      <c r="I142" s="6"/>
      <c r="J142" s="6"/>
      <c r="K142" s="6"/>
      <c r="L142" s="6"/>
      <c r="M142" s="2"/>
    </row>
    <row r="143" spans="1:13" ht="15.75">
      <c r="A143" s="2"/>
      <c r="B143" s="5">
        <v>26</v>
      </c>
      <c r="C143" s="6"/>
      <c r="D143" s="6"/>
      <c r="E143" s="6">
        <v>5.6</v>
      </c>
      <c r="F143" s="6">
        <v>30.17</v>
      </c>
      <c r="G143" s="6">
        <v>356.34</v>
      </c>
      <c r="H143" s="6"/>
      <c r="I143" s="6"/>
      <c r="J143" s="6"/>
      <c r="K143" s="6"/>
      <c r="L143" s="6"/>
      <c r="M143" s="2"/>
    </row>
    <row r="144" spans="1:13" ht="15.75">
      <c r="A144" s="2"/>
      <c r="B144" s="5">
        <v>27</v>
      </c>
      <c r="C144" s="6"/>
      <c r="D144" s="6"/>
      <c r="E144" s="6">
        <v>5.5</v>
      </c>
      <c r="F144" s="6">
        <v>55.76</v>
      </c>
      <c r="G144" s="6">
        <v>340.08</v>
      </c>
      <c r="H144" s="6"/>
      <c r="I144" s="6"/>
      <c r="J144" s="6"/>
      <c r="K144" s="6"/>
      <c r="L144" s="6"/>
      <c r="M144" s="2"/>
    </row>
    <row r="145" spans="1:13" ht="15.75">
      <c r="A145" s="2"/>
      <c r="B145" s="5">
        <v>28</v>
      </c>
      <c r="C145" s="6"/>
      <c r="D145" s="6"/>
      <c r="E145" s="6">
        <v>5.6</v>
      </c>
      <c r="F145" s="6">
        <v>65.92</v>
      </c>
      <c r="G145" s="6">
        <v>356.67</v>
      </c>
      <c r="H145" s="6"/>
      <c r="I145" s="6"/>
      <c r="J145" s="6"/>
      <c r="K145" s="6"/>
      <c r="L145" s="6"/>
      <c r="M145" s="2"/>
    </row>
    <row r="146" spans="1:13" ht="15.75">
      <c r="A146" s="2"/>
      <c r="B146" s="5">
        <v>29</v>
      </c>
      <c r="C146" s="6"/>
      <c r="D146" s="6"/>
      <c r="E146" s="6">
        <v>30.1</v>
      </c>
      <c r="F146" s="6">
        <v>65.34</v>
      </c>
      <c r="G146" s="6">
        <v>388.32</v>
      </c>
      <c r="H146" s="6"/>
      <c r="I146" s="6"/>
      <c r="J146" s="6"/>
      <c r="K146" s="6"/>
      <c r="L146" s="6"/>
      <c r="M146" s="2"/>
    </row>
    <row r="147" spans="1:13" ht="15.75">
      <c r="A147" s="2"/>
      <c r="B147" s="5">
        <v>30</v>
      </c>
      <c r="C147" s="6"/>
      <c r="D147" s="6"/>
      <c r="E147" s="6">
        <v>51.9</v>
      </c>
      <c r="F147" s="6">
        <v>65.790000000000006</v>
      </c>
      <c r="G147" s="6">
        <v>415.85</v>
      </c>
      <c r="H147" s="6"/>
      <c r="I147" s="6"/>
      <c r="J147" s="6"/>
      <c r="K147" s="6"/>
      <c r="L147" s="6"/>
      <c r="M147" s="2"/>
    </row>
    <row r="148" spans="1:13" ht="15.75">
      <c r="A148" s="2"/>
      <c r="B148" s="5">
        <v>31</v>
      </c>
      <c r="C148" s="7"/>
      <c r="D148" s="8" t="s">
        <v>18</v>
      </c>
      <c r="E148" s="7">
        <v>41.78</v>
      </c>
      <c r="F148" s="8" t="s">
        <v>18</v>
      </c>
      <c r="G148" s="6">
        <v>413.1</v>
      </c>
      <c r="H148" s="7"/>
      <c r="I148" s="9" t="s">
        <v>18</v>
      </c>
      <c r="J148" s="10"/>
      <c r="K148" s="9" t="s">
        <v>18</v>
      </c>
      <c r="L148" s="10"/>
      <c r="M148" s="2"/>
    </row>
    <row r="149" spans="1:13" ht="15.75">
      <c r="A149" s="2" t="s">
        <v>19</v>
      </c>
      <c r="B149" s="2"/>
      <c r="C149" s="11">
        <f t="shared" ref="C149:L149" si="2">SUM(C118:C148)</f>
        <v>0</v>
      </c>
      <c r="D149" s="11">
        <f t="shared" si="2"/>
        <v>0</v>
      </c>
      <c r="E149" s="11">
        <f t="shared" si="2"/>
        <v>237.87</v>
      </c>
      <c r="F149" s="11">
        <f t="shared" si="2"/>
        <v>1838.78</v>
      </c>
      <c r="G149" s="11">
        <f t="shared" si="2"/>
        <v>9586.9500000000007</v>
      </c>
      <c r="H149" s="11">
        <f t="shared" si="2"/>
        <v>6287.9800000000005</v>
      </c>
      <c r="I149" s="11">
        <f t="shared" si="2"/>
        <v>0</v>
      </c>
      <c r="J149" s="11">
        <f t="shared" si="2"/>
        <v>0</v>
      </c>
      <c r="K149" s="11">
        <f t="shared" si="2"/>
        <v>0</v>
      </c>
      <c r="L149" s="11">
        <f t="shared" si="2"/>
        <v>0</v>
      </c>
      <c r="M149" s="2"/>
    </row>
    <row r="150" spans="1:13" ht="15.75">
      <c r="A150" s="2" t="s">
        <v>20</v>
      </c>
      <c r="B150" s="2"/>
      <c r="C150" s="12">
        <f t="shared" ref="C150:L150" si="3">C149*1.9835</f>
        <v>0</v>
      </c>
      <c r="D150" s="12">
        <f t="shared" si="3"/>
        <v>0</v>
      </c>
      <c r="E150" s="12">
        <f t="shared" si="3"/>
        <v>471.81514500000003</v>
      </c>
      <c r="F150" s="12">
        <f t="shared" si="3"/>
        <v>3647.2201300000002</v>
      </c>
      <c r="G150" s="12">
        <v>19015</v>
      </c>
      <c r="H150" s="12">
        <f t="shared" si="3"/>
        <v>12472.208330000001</v>
      </c>
      <c r="I150" s="12">
        <f t="shared" si="3"/>
        <v>0</v>
      </c>
      <c r="J150" s="12">
        <f t="shared" si="3"/>
        <v>0</v>
      </c>
      <c r="K150" s="12">
        <f t="shared" si="3"/>
        <v>0</v>
      </c>
      <c r="L150" s="12">
        <f t="shared" si="3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21</v>
      </c>
      <c r="J151" s="11"/>
      <c r="K151" s="13">
        <f>COUNTA(C118:L148)-4</f>
        <v>90</v>
      </c>
      <c r="L151" s="11" t="s">
        <v>22</v>
      </c>
      <c r="M151" s="2"/>
    </row>
    <row r="152" spans="1:13" ht="16.5" thickBot="1">
      <c r="A152" s="14">
        <v>2003</v>
      </c>
      <c r="B152" s="14" t="s">
        <v>23</v>
      </c>
      <c r="C152" s="14"/>
      <c r="D152" s="15">
        <f>SUM(C149:L149)</f>
        <v>17951.580000000002</v>
      </c>
      <c r="E152" s="16" t="s">
        <v>19</v>
      </c>
      <c r="F152" s="16"/>
      <c r="G152" s="15">
        <f>D152*1.9835</f>
        <v>35606.958930000001</v>
      </c>
      <c r="H152" s="16" t="s">
        <v>24</v>
      </c>
      <c r="I152" s="14" t="s">
        <v>25</v>
      </c>
      <c r="J152" s="14"/>
      <c r="K152" s="17">
        <v>90</v>
      </c>
      <c r="L152" s="14" t="s">
        <v>22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 ht="15.75">
      <c r="A154" s="2" t="s">
        <v>1</v>
      </c>
      <c r="B154" s="2"/>
      <c r="C154" s="2"/>
      <c r="D154" s="2"/>
      <c r="E154" s="1" t="s">
        <v>2</v>
      </c>
      <c r="F154" s="2"/>
      <c r="G154" s="2" t="s">
        <v>3</v>
      </c>
      <c r="H154" s="2"/>
      <c r="I154" s="2" t="s">
        <v>4</v>
      </c>
      <c r="J154" s="2"/>
      <c r="K154" s="2" t="s">
        <v>5</v>
      </c>
      <c r="L154" s="2"/>
      <c r="M154" s="2"/>
    </row>
    <row r="155" spans="1:13" ht="16.5" thickBot="1">
      <c r="A155" s="3" t="s">
        <v>6</v>
      </c>
      <c r="B155" s="3" t="s">
        <v>7</v>
      </c>
      <c r="C155" s="4" t="s">
        <v>8</v>
      </c>
      <c r="D155" s="4" t="s">
        <v>9</v>
      </c>
      <c r="E155" s="4" t="s">
        <v>10</v>
      </c>
      <c r="F155" s="4" t="s">
        <v>11</v>
      </c>
      <c r="G155" s="4" t="s">
        <v>12</v>
      </c>
      <c r="H155" s="4" t="s">
        <v>13</v>
      </c>
      <c r="I155" s="4" t="s">
        <v>14</v>
      </c>
      <c r="J155" s="4" t="s">
        <v>15</v>
      </c>
      <c r="K155" s="4" t="s">
        <v>16</v>
      </c>
      <c r="L155" s="4" t="s">
        <v>17</v>
      </c>
      <c r="M155" s="2"/>
    </row>
    <row r="156" spans="1:13" ht="16.5" thickTop="1">
      <c r="A156" s="1">
        <v>2004</v>
      </c>
      <c r="B156" s="5">
        <v>1</v>
      </c>
      <c r="C156" s="6"/>
      <c r="D156" s="6"/>
      <c r="E156" s="6"/>
      <c r="F156" s="6">
        <v>28</v>
      </c>
      <c r="G156" s="6">
        <v>35</v>
      </c>
      <c r="H156" s="6">
        <v>315.38</v>
      </c>
      <c r="I156" s="6"/>
      <c r="J156" s="6"/>
      <c r="K156" s="6"/>
      <c r="L156" s="6"/>
      <c r="M156" s="2"/>
    </row>
    <row r="157" spans="1:13" ht="15.75">
      <c r="A157" s="2"/>
      <c r="B157" s="5">
        <v>2</v>
      </c>
      <c r="C157" s="6"/>
      <c r="D157" s="6"/>
      <c r="E157" s="6"/>
      <c r="F157" s="6">
        <v>28</v>
      </c>
      <c r="G157" s="6">
        <v>35</v>
      </c>
      <c r="H157" s="6">
        <v>339.42</v>
      </c>
      <c r="I157" s="6"/>
      <c r="J157" s="6"/>
      <c r="K157" s="6"/>
      <c r="L157" s="6"/>
      <c r="M157" s="2"/>
    </row>
    <row r="158" spans="1:13" ht="15.75">
      <c r="A158" s="2"/>
      <c r="B158" s="5">
        <v>3</v>
      </c>
      <c r="C158" s="6"/>
      <c r="D158" s="6"/>
      <c r="E158" s="6"/>
      <c r="F158" s="6">
        <v>11.66</v>
      </c>
      <c r="G158" s="6">
        <v>35</v>
      </c>
      <c r="H158" s="6">
        <v>387.97</v>
      </c>
      <c r="I158" s="6"/>
      <c r="J158" s="6"/>
      <c r="K158" s="6"/>
      <c r="L158" s="6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35</v>
      </c>
      <c r="H159" s="6">
        <v>420.7</v>
      </c>
      <c r="I159" s="6"/>
      <c r="J159" s="6"/>
      <c r="K159" s="6"/>
      <c r="L159" s="6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>
        <v>35</v>
      </c>
      <c r="H160" s="6">
        <v>423.12</v>
      </c>
      <c r="I160" s="6"/>
      <c r="J160" s="6"/>
      <c r="K160" s="6"/>
      <c r="L160" s="6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>
        <v>49.36</v>
      </c>
      <c r="H161" s="6">
        <v>407.74</v>
      </c>
      <c r="I161" s="6"/>
      <c r="J161" s="6"/>
      <c r="K161" s="6"/>
      <c r="L161" s="6"/>
      <c r="M161" s="2"/>
    </row>
    <row r="162" spans="1:13" ht="15.75">
      <c r="A162" s="2"/>
      <c r="B162" s="5">
        <v>7</v>
      </c>
      <c r="C162" s="6"/>
      <c r="D162" s="6"/>
      <c r="E162" s="6"/>
      <c r="F162" s="6"/>
      <c r="G162" s="6">
        <v>77.430000000000007</v>
      </c>
      <c r="H162" s="6">
        <v>388.7</v>
      </c>
      <c r="I162" s="6"/>
      <c r="J162" s="6"/>
      <c r="K162" s="6"/>
      <c r="L162" s="6"/>
      <c r="M162" s="2"/>
    </row>
    <row r="163" spans="1:13" ht="15.75">
      <c r="A163" s="2"/>
      <c r="B163" s="5">
        <v>8</v>
      </c>
      <c r="C163" s="6"/>
      <c r="D163" s="6"/>
      <c r="E163" s="6"/>
      <c r="F163" s="6"/>
      <c r="G163" s="6">
        <v>85.1</v>
      </c>
      <c r="H163" s="6">
        <v>383.98</v>
      </c>
      <c r="I163" s="6"/>
      <c r="J163" s="6"/>
      <c r="K163" s="6"/>
      <c r="L163" s="6"/>
      <c r="M163" s="2"/>
    </row>
    <row r="164" spans="1:13" ht="15.75">
      <c r="A164" s="2"/>
      <c r="B164" s="5">
        <v>9</v>
      </c>
      <c r="C164" s="6"/>
      <c r="D164" s="6"/>
      <c r="E164" s="6"/>
      <c r="F164" s="6"/>
      <c r="G164" s="6">
        <v>85.7</v>
      </c>
      <c r="H164" s="6">
        <v>279.3</v>
      </c>
      <c r="I164" s="6"/>
      <c r="J164" s="6"/>
      <c r="K164" s="6"/>
      <c r="L164" s="6"/>
      <c r="M164" s="2"/>
    </row>
    <row r="165" spans="1:13" ht="15.75">
      <c r="A165" s="2"/>
      <c r="B165" s="5">
        <v>10</v>
      </c>
      <c r="C165" s="6"/>
      <c r="D165" s="6"/>
      <c r="E165" s="6"/>
      <c r="F165" s="6"/>
      <c r="G165" s="6">
        <v>85.74</v>
      </c>
      <c r="H165" s="6">
        <v>198.77</v>
      </c>
      <c r="I165" s="6"/>
      <c r="J165" s="6"/>
      <c r="K165" s="6"/>
      <c r="L165" s="6"/>
      <c r="M165" s="2"/>
    </row>
    <row r="166" spans="1:13" ht="15.75">
      <c r="A166" s="2"/>
      <c r="B166" s="5">
        <v>11</v>
      </c>
      <c r="C166" s="6"/>
      <c r="D166" s="6"/>
      <c r="E166" s="6"/>
      <c r="F166" s="6"/>
      <c r="G166" s="6">
        <v>85</v>
      </c>
      <c r="H166" s="6">
        <v>184.7</v>
      </c>
      <c r="I166" s="6"/>
      <c r="J166" s="6"/>
      <c r="K166" s="6"/>
      <c r="L166" s="6"/>
      <c r="M166" s="2"/>
    </row>
    <row r="167" spans="1:13" ht="15.75">
      <c r="A167" s="2"/>
      <c r="B167" s="5">
        <v>12</v>
      </c>
      <c r="C167" s="6"/>
      <c r="D167" s="6"/>
      <c r="E167" s="6"/>
      <c r="F167" s="6"/>
      <c r="G167" s="6">
        <v>62.99</v>
      </c>
      <c r="H167" s="6">
        <v>209.96</v>
      </c>
      <c r="I167" s="6"/>
      <c r="J167" s="6"/>
      <c r="K167" s="6"/>
      <c r="L167" s="6"/>
      <c r="M167" s="2"/>
    </row>
    <row r="168" spans="1:13" ht="15.75">
      <c r="A168" s="2"/>
      <c r="B168" s="5">
        <v>13</v>
      </c>
      <c r="C168" s="6"/>
      <c r="D168" s="6"/>
      <c r="E168" s="6">
        <v>133.21</v>
      </c>
      <c r="F168" s="6"/>
      <c r="G168" s="6">
        <v>89.51</v>
      </c>
      <c r="H168" s="6">
        <v>234.35</v>
      </c>
      <c r="I168" s="6"/>
      <c r="J168" s="6"/>
      <c r="K168" s="6"/>
      <c r="L168" s="6"/>
      <c r="M168" s="2"/>
    </row>
    <row r="169" spans="1:13" ht="15.75">
      <c r="A169" s="2"/>
      <c r="B169" s="5">
        <v>14</v>
      </c>
      <c r="C169" s="6"/>
      <c r="D169" s="6"/>
      <c r="E169" s="6">
        <v>20.95</v>
      </c>
      <c r="F169" s="6">
        <v>42.65</v>
      </c>
      <c r="G169" s="6">
        <v>92.36</v>
      </c>
      <c r="H169" s="6">
        <v>245.25</v>
      </c>
      <c r="I169" s="6"/>
      <c r="J169" s="6"/>
      <c r="K169" s="6"/>
      <c r="L169" s="6"/>
      <c r="M169" s="2"/>
    </row>
    <row r="170" spans="1:13" ht="15.75">
      <c r="A170" s="2"/>
      <c r="B170" s="5">
        <v>15</v>
      </c>
      <c r="C170" s="6"/>
      <c r="D170" s="6"/>
      <c r="E170" s="6"/>
      <c r="F170" s="6">
        <v>33.1</v>
      </c>
      <c r="G170" s="6">
        <v>93.27</v>
      </c>
      <c r="H170" s="6">
        <v>255.34</v>
      </c>
      <c r="I170" s="6"/>
      <c r="J170" s="6"/>
      <c r="K170" s="6"/>
      <c r="L170" s="6"/>
      <c r="M170" s="2"/>
    </row>
    <row r="171" spans="1:13" ht="15.75">
      <c r="A171" s="2"/>
      <c r="B171" s="5">
        <v>16</v>
      </c>
      <c r="C171" s="6"/>
      <c r="D171" s="6"/>
      <c r="E171" s="6"/>
      <c r="F171" s="6">
        <v>22.02</v>
      </c>
      <c r="G171" s="6">
        <v>107.23</v>
      </c>
      <c r="H171" s="6">
        <v>312.33999999999997</v>
      </c>
      <c r="I171" s="6"/>
      <c r="J171" s="6"/>
      <c r="K171" s="6"/>
      <c r="L171" s="6"/>
      <c r="M171" s="2"/>
    </row>
    <row r="172" spans="1:13" ht="15.75">
      <c r="A172" s="2"/>
      <c r="B172" s="5">
        <v>17</v>
      </c>
      <c r="C172" s="6"/>
      <c r="D172" s="6"/>
      <c r="E172" s="6">
        <v>10.88</v>
      </c>
      <c r="F172" s="6">
        <v>22.06</v>
      </c>
      <c r="G172" s="6">
        <v>139.18</v>
      </c>
      <c r="H172" s="6">
        <v>384.32</v>
      </c>
      <c r="I172" s="6"/>
      <c r="J172" s="6"/>
      <c r="K172" s="6"/>
      <c r="L172" s="6"/>
      <c r="M172" s="2"/>
    </row>
    <row r="173" spans="1:13" ht="15.75">
      <c r="A173" s="2"/>
      <c r="B173" s="5">
        <v>18</v>
      </c>
      <c r="C173" s="6"/>
      <c r="D173" s="6"/>
      <c r="E173" s="6">
        <v>13.11</v>
      </c>
      <c r="F173" s="6">
        <v>23.87</v>
      </c>
      <c r="G173" s="6">
        <v>149.66</v>
      </c>
      <c r="H173" s="6">
        <v>413.26</v>
      </c>
      <c r="I173" s="6"/>
      <c r="J173" s="6"/>
      <c r="K173" s="6"/>
      <c r="L173" s="6"/>
      <c r="M173" s="2"/>
    </row>
    <row r="174" spans="1:13" ht="15.75">
      <c r="A174" s="2"/>
      <c r="B174" s="5">
        <v>19</v>
      </c>
      <c r="C174" s="6"/>
      <c r="D174" s="6"/>
      <c r="E174" s="6">
        <v>6.89</v>
      </c>
      <c r="F174" s="6">
        <v>23.97</v>
      </c>
      <c r="G174" s="6">
        <v>217.34</v>
      </c>
      <c r="H174" s="6">
        <v>394.56</v>
      </c>
      <c r="I174" s="6"/>
      <c r="J174" s="6"/>
      <c r="K174" s="6"/>
      <c r="L174" s="6"/>
      <c r="M174" s="2"/>
    </row>
    <row r="175" spans="1:13" ht="15.75">
      <c r="A175" s="2"/>
      <c r="B175" s="5">
        <v>20</v>
      </c>
      <c r="C175" s="6"/>
      <c r="D175" s="6"/>
      <c r="E175" s="6">
        <v>14.79</v>
      </c>
      <c r="F175" s="6">
        <v>24.96</v>
      </c>
      <c r="G175" s="6">
        <v>328.21</v>
      </c>
      <c r="H175" s="6">
        <v>347.01</v>
      </c>
      <c r="I175" s="6"/>
      <c r="J175" s="6"/>
      <c r="K175" s="6"/>
      <c r="L175" s="6"/>
      <c r="M175" s="2"/>
    </row>
    <row r="176" spans="1:13" ht="15.75">
      <c r="A176" s="2"/>
      <c r="B176" s="5">
        <v>21</v>
      </c>
      <c r="C176" s="6"/>
      <c r="D176" s="6"/>
      <c r="E176" s="6">
        <v>18.649999999999999</v>
      </c>
      <c r="F176" s="6">
        <v>48.27</v>
      </c>
      <c r="G176" s="6">
        <v>408.9</v>
      </c>
      <c r="H176" s="6">
        <v>314.64</v>
      </c>
      <c r="I176" s="6"/>
      <c r="J176" s="6"/>
      <c r="K176" s="6"/>
      <c r="L176" s="6"/>
      <c r="M176" s="2"/>
    </row>
    <row r="177" spans="1:13" ht="15.75">
      <c r="A177" s="2"/>
      <c r="B177" s="5">
        <v>22</v>
      </c>
      <c r="C177" s="6"/>
      <c r="D177" s="6"/>
      <c r="E177" s="6">
        <v>15.43</v>
      </c>
      <c r="F177" s="6">
        <v>60.44</v>
      </c>
      <c r="G177" s="6">
        <v>261.14999999999998</v>
      </c>
      <c r="H177" s="6">
        <v>316.92</v>
      </c>
      <c r="I177" s="6"/>
      <c r="J177" s="6"/>
      <c r="K177" s="6"/>
      <c r="L177" s="6"/>
      <c r="M177" s="2"/>
    </row>
    <row r="178" spans="1:13" ht="15.75">
      <c r="A178" s="2"/>
      <c r="B178" s="5">
        <v>23</v>
      </c>
      <c r="C178" s="6"/>
      <c r="D178" s="6"/>
      <c r="E178" s="6">
        <v>13.6</v>
      </c>
      <c r="F178" s="6">
        <v>60.38</v>
      </c>
      <c r="G178" s="6">
        <v>151.22999999999999</v>
      </c>
      <c r="H178" s="6">
        <v>328.86</v>
      </c>
      <c r="I178" s="6"/>
      <c r="J178" s="6"/>
      <c r="K178" s="6"/>
      <c r="L178" s="6"/>
      <c r="M178" s="2"/>
    </row>
    <row r="179" spans="1:13" ht="15.75">
      <c r="A179" s="2"/>
      <c r="B179" s="5">
        <v>24</v>
      </c>
      <c r="C179" s="6"/>
      <c r="D179" s="6"/>
      <c r="E179" s="6">
        <v>27.23</v>
      </c>
      <c r="F179" s="6">
        <v>60.54</v>
      </c>
      <c r="G179" s="6">
        <v>175.29</v>
      </c>
      <c r="H179" s="6">
        <v>329.47</v>
      </c>
      <c r="I179" s="6"/>
      <c r="J179" s="6"/>
      <c r="K179" s="6"/>
      <c r="L179" s="6"/>
      <c r="M179" s="2"/>
    </row>
    <row r="180" spans="1:13" ht="15.75">
      <c r="A180" s="2"/>
      <c r="B180" s="5">
        <v>25</v>
      </c>
      <c r="C180" s="6"/>
      <c r="D180" s="6"/>
      <c r="E180" s="6">
        <v>36.270000000000003</v>
      </c>
      <c r="F180" s="6">
        <v>60.68</v>
      </c>
      <c r="G180" s="6">
        <v>186.76</v>
      </c>
      <c r="H180" s="6">
        <v>359.45</v>
      </c>
      <c r="I180" s="6"/>
      <c r="J180" s="6"/>
      <c r="K180" s="6"/>
      <c r="L180" s="6"/>
      <c r="M180" s="2"/>
    </row>
    <row r="181" spans="1:13" ht="15.75">
      <c r="A181" s="2"/>
      <c r="B181" s="5">
        <v>26</v>
      </c>
      <c r="C181" s="6"/>
      <c r="D181" s="6"/>
      <c r="E181" s="6">
        <v>36.159999999999997</v>
      </c>
      <c r="F181" s="6">
        <v>60.62</v>
      </c>
      <c r="G181" s="6">
        <v>226.14</v>
      </c>
      <c r="H181" s="6">
        <v>368.4</v>
      </c>
      <c r="I181" s="6"/>
      <c r="J181" s="6"/>
      <c r="K181" s="6"/>
      <c r="L181" s="6"/>
      <c r="M181" s="2"/>
    </row>
    <row r="182" spans="1:13" ht="15.75">
      <c r="A182" s="2"/>
      <c r="B182" s="5">
        <v>27</v>
      </c>
      <c r="C182" s="6"/>
      <c r="D182" s="6"/>
      <c r="E182" s="6">
        <v>35.869999999999997</v>
      </c>
      <c r="F182" s="6">
        <v>34.270000000000003</v>
      </c>
      <c r="G182" s="6">
        <v>308.77999999999997</v>
      </c>
      <c r="H182" s="6">
        <v>341.79</v>
      </c>
      <c r="I182" s="6"/>
      <c r="J182" s="6"/>
      <c r="K182" s="6"/>
      <c r="L182" s="6"/>
      <c r="M182" s="2"/>
    </row>
    <row r="183" spans="1:13" ht="15.75">
      <c r="A183" s="2"/>
      <c r="B183" s="5">
        <v>28</v>
      </c>
      <c r="C183" s="6"/>
      <c r="D183" s="6"/>
      <c r="E183" s="6">
        <v>28</v>
      </c>
      <c r="F183" s="6">
        <v>20.23</v>
      </c>
      <c r="G183" s="6">
        <v>352.98</v>
      </c>
      <c r="H183" s="6">
        <v>134.21</v>
      </c>
      <c r="I183" s="6"/>
      <c r="J183" s="6"/>
      <c r="K183" s="6"/>
      <c r="L183" s="6"/>
      <c r="M183" s="2"/>
    </row>
    <row r="184" spans="1:13" ht="15.75">
      <c r="A184" s="2"/>
      <c r="B184" s="5">
        <v>29</v>
      </c>
      <c r="C184" s="6"/>
      <c r="D184" s="6"/>
      <c r="E184" s="6">
        <v>28</v>
      </c>
      <c r="F184" s="6">
        <v>19.25</v>
      </c>
      <c r="G184" s="6">
        <v>309.10000000000002</v>
      </c>
      <c r="H184" s="6">
        <v>51.32</v>
      </c>
      <c r="I184" s="6"/>
      <c r="J184" s="6"/>
      <c r="K184" s="6"/>
      <c r="L184" s="6"/>
      <c r="M184" s="2"/>
    </row>
    <row r="185" spans="1:13" ht="15.75">
      <c r="A185" s="2"/>
      <c r="B185" s="5">
        <v>30</v>
      </c>
      <c r="C185" s="6"/>
      <c r="D185" s="6"/>
      <c r="E185" s="6">
        <v>28</v>
      </c>
      <c r="F185" s="6">
        <v>29.56</v>
      </c>
      <c r="G185" s="6">
        <v>286.86</v>
      </c>
      <c r="H185" s="6">
        <v>15.1</v>
      </c>
      <c r="I185" s="6"/>
      <c r="J185" s="6"/>
      <c r="K185" s="6"/>
      <c r="L185" s="6"/>
      <c r="M185" s="2"/>
    </row>
    <row r="186" spans="1:13" ht="15.75">
      <c r="A186" s="2"/>
      <c r="B186" s="5">
        <v>31</v>
      </c>
      <c r="C186" s="7"/>
      <c r="D186" s="8" t="s">
        <v>18</v>
      </c>
      <c r="E186" s="7">
        <v>28</v>
      </c>
      <c r="F186" s="8" t="s">
        <v>18</v>
      </c>
      <c r="G186" s="6">
        <v>306.49</v>
      </c>
      <c r="H186" s="7"/>
      <c r="I186" s="9" t="s">
        <v>18</v>
      </c>
      <c r="J186" s="10"/>
      <c r="K186" s="9" t="s">
        <v>18</v>
      </c>
      <c r="L186" s="10"/>
      <c r="M186" s="2"/>
    </row>
    <row r="187" spans="1:13" ht="15.75">
      <c r="A187" s="2" t="s">
        <v>19</v>
      </c>
      <c r="B187" s="2"/>
      <c r="C187" s="11">
        <f t="shared" ref="C187:L187" si="4">SUM(C156:C186)</f>
        <v>0</v>
      </c>
      <c r="D187" s="11">
        <f t="shared" si="4"/>
        <v>0</v>
      </c>
      <c r="E187" s="11">
        <f t="shared" si="4"/>
        <v>495.03999999999996</v>
      </c>
      <c r="F187" s="11">
        <f t="shared" si="4"/>
        <v>714.53</v>
      </c>
      <c r="G187" s="11">
        <f t="shared" si="4"/>
        <v>4896.7599999999993</v>
      </c>
      <c r="H187" s="11">
        <f t="shared" si="4"/>
        <v>9086.3300000000017</v>
      </c>
      <c r="I187" s="11">
        <f t="shared" si="4"/>
        <v>0</v>
      </c>
      <c r="J187" s="11">
        <f t="shared" si="4"/>
        <v>0</v>
      </c>
      <c r="K187" s="11">
        <f t="shared" si="4"/>
        <v>0</v>
      </c>
      <c r="L187" s="11">
        <f t="shared" si="4"/>
        <v>0</v>
      </c>
      <c r="M187" s="2"/>
    </row>
    <row r="188" spans="1:13" ht="15.75">
      <c r="A188" s="2" t="s">
        <v>20</v>
      </c>
      <c r="B188" s="2"/>
      <c r="C188" s="12">
        <f t="shared" ref="C188:L188" si="5">C187*1.9835</f>
        <v>0</v>
      </c>
      <c r="D188" s="12">
        <f t="shared" si="5"/>
        <v>0</v>
      </c>
      <c r="E188" s="12">
        <f t="shared" si="5"/>
        <v>981.91183999999998</v>
      </c>
      <c r="F188" s="12">
        <f t="shared" si="5"/>
        <v>1417.2702549999999</v>
      </c>
      <c r="G188" s="12">
        <f t="shared" si="5"/>
        <v>9712.7234599999992</v>
      </c>
      <c r="H188" s="12">
        <v>18022</v>
      </c>
      <c r="I188" s="12">
        <f t="shared" si="5"/>
        <v>0</v>
      </c>
      <c r="J188" s="12">
        <f t="shared" si="5"/>
        <v>0</v>
      </c>
      <c r="K188" s="12">
        <f t="shared" si="5"/>
        <v>0</v>
      </c>
      <c r="L188" s="12">
        <f t="shared" si="5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21</v>
      </c>
      <c r="J189" s="11"/>
      <c r="K189" s="13">
        <f>COUNTA(C156:L186)-4</f>
        <v>98</v>
      </c>
      <c r="L189" s="11" t="s">
        <v>22</v>
      </c>
      <c r="M189" s="2"/>
    </row>
    <row r="190" spans="1:13" ht="16.5" thickBot="1">
      <c r="A190" s="14">
        <v>2004</v>
      </c>
      <c r="B190" s="14" t="s">
        <v>23</v>
      </c>
      <c r="C190" s="14"/>
      <c r="D190" s="15">
        <f>SUM(C187:L187)</f>
        <v>15192.66</v>
      </c>
      <c r="E190" s="16" t="s">
        <v>19</v>
      </c>
      <c r="F190" s="16"/>
      <c r="G190" s="15">
        <v>30134</v>
      </c>
      <c r="H190" s="16" t="s">
        <v>24</v>
      </c>
      <c r="I190" s="14" t="s">
        <v>25</v>
      </c>
      <c r="J190" s="14"/>
      <c r="K190" s="17">
        <v>111</v>
      </c>
      <c r="L190" s="14" t="s">
        <v>22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 ht="15.75">
      <c r="A192" s="2" t="s">
        <v>1</v>
      </c>
      <c r="B192" s="2"/>
      <c r="C192" s="2"/>
      <c r="D192" s="2"/>
      <c r="E192" s="1" t="s">
        <v>2</v>
      </c>
      <c r="F192" s="2"/>
      <c r="G192" s="2" t="s">
        <v>3</v>
      </c>
      <c r="H192" s="2"/>
      <c r="I192" s="2" t="s">
        <v>4</v>
      </c>
      <c r="J192" s="2"/>
      <c r="K192" s="2" t="s">
        <v>5</v>
      </c>
      <c r="L192" s="2"/>
      <c r="M192" s="2"/>
    </row>
    <row r="193" spans="1:13" ht="16.5" thickBot="1">
      <c r="A193" s="3" t="s">
        <v>6</v>
      </c>
      <c r="B193" s="3" t="s">
        <v>7</v>
      </c>
      <c r="C193" s="4" t="s">
        <v>8</v>
      </c>
      <c r="D193" s="4" t="s">
        <v>9</v>
      </c>
      <c r="E193" s="4" t="s">
        <v>10</v>
      </c>
      <c r="F193" s="4" t="s">
        <v>11</v>
      </c>
      <c r="G193" s="4" t="s">
        <v>12</v>
      </c>
      <c r="H193" s="4" t="s">
        <v>13</v>
      </c>
      <c r="I193" s="4" t="s">
        <v>14</v>
      </c>
      <c r="J193" s="4" t="s">
        <v>15</v>
      </c>
      <c r="K193" s="4" t="s">
        <v>16</v>
      </c>
      <c r="L193" s="4" t="s">
        <v>17</v>
      </c>
      <c r="M193" s="2"/>
    </row>
    <row r="194" spans="1:13" ht="16.5" thickTop="1">
      <c r="A194" s="1">
        <v>2005</v>
      </c>
      <c r="B194" s="5">
        <v>1</v>
      </c>
      <c r="C194" s="6"/>
      <c r="D194" s="6"/>
      <c r="E194" s="6"/>
      <c r="F194" s="6"/>
      <c r="G194" s="6">
        <v>404.82</v>
      </c>
      <c r="H194" s="6">
        <v>83.28</v>
      </c>
      <c r="I194" s="6"/>
      <c r="J194" s="6"/>
      <c r="K194" s="6"/>
      <c r="L194" s="6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298.35000000000002</v>
      </c>
      <c r="H195" s="6">
        <v>141.58000000000001</v>
      </c>
      <c r="I195" s="6"/>
      <c r="J195" s="6"/>
      <c r="K195" s="6"/>
      <c r="L195" s="6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249.97</v>
      </c>
      <c r="H196" s="6">
        <v>232.02</v>
      </c>
      <c r="I196" s="6"/>
      <c r="J196" s="6"/>
      <c r="K196" s="6"/>
      <c r="L196" s="6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>
        <v>278.31</v>
      </c>
      <c r="H197" s="6">
        <v>328.9</v>
      </c>
      <c r="I197" s="6"/>
      <c r="J197" s="6"/>
      <c r="K197" s="6"/>
      <c r="L197" s="6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>
        <v>301.51</v>
      </c>
      <c r="H198" s="6">
        <v>369.98</v>
      </c>
      <c r="I198" s="6"/>
      <c r="J198" s="6"/>
      <c r="K198" s="6"/>
      <c r="L198" s="6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>
        <v>297.72000000000003</v>
      </c>
      <c r="H199" s="6">
        <v>362.41</v>
      </c>
      <c r="I199" s="6"/>
      <c r="J199" s="6"/>
      <c r="K199" s="6"/>
      <c r="L199" s="6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310.16000000000003</v>
      </c>
      <c r="H200" s="6">
        <v>352.88</v>
      </c>
      <c r="I200" s="6"/>
      <c r="J200" s="6"/>
      <c r="K200" s="6"/>
      <c r="L200" s="6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>
        <v>290.86</v>
      </c>
      <c r="H201" s="6">
        <v>304.63</v>
      </c>
      <c r="I201" s="6"/>
      <c r="J201" s="6"/>
      <c r="K201" s="6"/>
      <c r="L201" s="6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271.17</v>
      </c>
      <c r="H202" s="6">
        <v>276.55</v>
      </c>
      <c r="I202" s="6"/>
      <c r="J202" s="6"/>
      <c r="K202" s="6"/>
      <c r="L202" s="6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268.39</v>
      </c>
      <c r="H203" s="6">
        <v>240.53</v>
      </c>
      <c r="I203" s="6"/>
      <c r="J203" s="6"/>
      <c r="K203" s="6"/>
      <c r="L203" s="6"/>
      <c r="M203" s="2"/>
    </row>
    <row r="204" spans="1:13" ht="15.75">
      <c r="A204" s="2"/>
      <c r="B204" s="5">
        <v>11</v>
      </c>
      <c r="C204" s="6"/>
      <c r="D204" s="6"/>
      <c r="E204" s="6"/>
      <c r="F204" s="6"/>
      <c r="G204" s="6">
        <v>298.01</v>
      </c>
      <c r="H204" s="6">
        <v>198.46</v>
      </c>
      <c r="I204" s="6"/>
      <c r="J204" s="6"/>
      <c r="K204" s="6"/>
      <c r="L204" s="6"/>
      <c r="M204" s="2"/>
    </row>
    <row r="205" spans="1:13" ht="15.75">
      <c r="A205" s="2"/>
      <c r="B205" s="5">
        <v>12</v>
      </c>
      <c r="C205" s="6"/>
      <c r="D205" s="6"/>
      <c r="E205" s="6"/>
      <c r="F205" s="6"/>
      <c r="G205" s="6">
        <v>337.71</v>
      </c>
      <c r="H205" s="6">
        <v>165.14</v>
      </c>
      <c r="I205" s="6"/>
      <c r="J205" s="6"/>
      <c r="K205" s="6"/>
      <c r="L205" s="6"/>
      <c r="M205" s="2"/>
    </row>
    <row r="206" spans="1:13" ht="15.75">
      <c r="A206" s="2"/>
      <c r="B206" s="5">
        <v>13</v>
      </c>
      <c r="C206" s="6"/>
      <c r="D206" s="6"/>
      <c r="E206" s="6"/>
      <c r="F206" s="6"/>
      <c r="G206" s="6">
        <v>326.10000000000002</v>
      </c>
      <c r="H206" s="6">
        <v>77.41</v>
      </c>
      <c r="I206" s="6"/>
      <c r="J206" s="6"/>
      <c r="K206" s="6"/>
      <c r="L206" s="6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317.83999999999997</v>
      </c>
      <c r="H207" s="6">
        <v>41.76</v>
      </c>
      <c r="I207" s="6"/>
      <c r="J207" s="6"/>
      <c r="K207" s="6"/>
      <c r="L207" s="6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>
        <v>334.08</v>
      </c>
      <c r="H208" s="6">
        <v>41.33</v>
      </c>
      <c r="I208" s="6"/>
      <c r="J208" s="6"/>
      <c r="K208" s="6"/>
      <c r="L208" s="6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>
        <v>339.96</v>
      </c>
      <c r="H209" s="6">
        <v>41.2</v>
      </c>
      <c r="I209" s="6"/>
      <c r="J209" s="6"/>
      <c r="K209" s="6"/>
      <c r="L209" s="6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>
        <v>339.37</v>
      </c>
      <c r="H210" s="6">
        <v>41.39</v>
      </c>
      <c r="I210" s="6"/>
      <c r="J210" s="6"/>
      <c r="K210" s="6"/>
      <c r="L210" s="6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>
        <v>133.88</v>
      </c>
      <c r="H211" s="6">
        <v>41.84</v>
      </c>
      <c r="I211" s="6"/>
      <c r="J211" s="6"/>
      <c r="K211" s="6"/>
      <c r="L211" s="6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>
        <v>48.45</v>
      </c>
      <c r="H212" s="6">
        <v>41.92</v>
      </c>
      <c r="I212" s="6"/>
      <c r="J212" s="6"/>
      <c r="K212" s="6"/>
      <c r="L212" s="6"/>
      <c r="M212" s="2"/>
    </row>
    <row r="213" spans="1:13" ht="15.75">
      <c r="A213" s="2"/>
      <c r="B213" s="5">
        <v>20</v>
      </c>
      <c r="C213" s="6"/>
      <c r="D213" s="6"/>
      <c r="E213" s="6"/>
      <c r="F213" s="6">
        <v>99.59</v>
      </c>
      <c r="G213" s="6">
        <v>80.709999999999994</v>
      </c>
      <c r="H213" s="6">
        <v>41.62</v>
      </c>
      <c r="I213" s="6"/>
      <c r="J213" s="6"/>
      <c r="K213" s="6"/>
      <c r="L213" s="6"/>
      <c r="M213" s="2"/>
    </row>
    <row r="214" spans="1:13" ht="15.75">
      <c r="A214" s="2"/>
      <c r="B214" s="5">
        <v>21</v>
      </c>
      <c r="C214" s="6"/>
      <c r="D214" s="6"/>
      <c r="E214" s="6"/>
      <c r="F214" s="6">
        <v>136.32</v>
      </c>
      <c r="G214" s="6">
        <v>144.77000000000001</v>
      </c>
      <c r="H214" s="6">
        <v>41.64</v>
      </c>
      <c r="I214" s="6"/>
      <c r="J214" s="6"/>
      <c r="K214" s="6"/>
      <c r="L214" s="6"/>
      <c r="M214" s="2"/>
    </row>
    <row r="215" spans="1:13" ht="15.75">
      <c r="A215" s="2"/>
      <c r="B215" s="5">
        <v>22</v>
      </c>
      <c r="C215" s="6"/>
      <c r="D215" s="6"/>
      <c r="E215" s="6"/>
      <c r="F215" s="6">
        <v>92.65</v>
      </c>
      <c r="G215" s="6">
        <v>224.87</v>
      </c>
      <c r="H215" s="6">
        <v>58.85</v>
      </c>
      <c r="I215" s="6"/>
      <c r="J215" s="6"/>
      <c r="K215" s="6"/>
      <c r="L215" s="6"/>
      <c r="M215" s="2"/>
    </row>
    <row r="216" spans="1:13" ht="15.75">
      <c r="A216" s="2"/>
      <c r="B216" s="5">
        <v>23</v>
      </c>
      <c r="C216" s="6"/>
      <c r="D216" s="6"/>
      <c r="E216" s="6"/>
      <c r="F216" s="6">
        <v>123.9</v>
      </c>
      <c r="G216" s="6">
        <v>320.83999999999997</v>
      </c>
      <c r="H216" s="6">
        <v>20.84</v>
      </c>
      <c r="I216" s="6"/>
      <c r="J216" s="6"/>
      <c r="K216" s="6"/>
      <c r="L216" s="6"/>
      <c r="M216" s="2"/>
    </row>
    <row r="217" spans="1:13" ht="15.75">
      <c r="A217" s="2"/>
      <c r="B217" s="5">
        <v>24</v>
      </c>
      <c r="C217" s="6"/>
      <c r="D217" s="6"/>
      <c r="E217" s="6"/>
      <c r="F217" s="6">
        <v>134.96</v>
      </c>
      <c r="G217" s="6">
        <v>346.23</v>
      </c>
      <c r="H217" s="6"/>
      <c r="I217" s="6"/>
      <c r="J217" s="6"/>
      <c r="K217" s="6"/>
      <c r="L217" s="6"/>
      <c r="M217" s="2"/>
    </row>
    <row r="218" spans="1:13" ht="15.75">
      <c r="A218" s="2"/>
      <c r="B218" s="5">
        <v>25</v>
      </c>
      <c r="C218" s="6"/>
      <c r="D218" s="6"/>
      <c r="E218" s="6"/>
      <c r="F218" s="6">
        <v>134.13</v>
      </c>
      <c r="G218" s="6">
        <v>385.39</v>
      </c>
      <c r="H218" s="6"/>
      <c r="I218" s="6"/>
      <c r="J218" s="6"/>
      <c r="K218" s="6"/>
      <c r="L218" s="6"/>
      <c r="M218" s="2"/>
    </row>
    <row r="219" spans="1:13" ht="15.75">
      <c r="A219" s="2"/>
      <c r="B219" s="5">
        <v>26</v>
      </c>
      <c r="C219" s="6"/>
      <c r="D219" s="6"/>
      <c r="E219" s="6"/>
      <c r="F219" s="6">
        <v>134.07</v>
      </c>
      <c r="G219" s="6">
        <v>155.55000000000001</v>
      </c>
      <c r="H219" s="6"/>
      <c r="I219" s="6"/>
      <c r="J219" s="6"/>
      <c r="K219" s="6"/>
      <c r="L219" s="6"/>
      <c r="M219" s="2"/>
    </row>
    <row r="220" spans="1:13" ht="15.75">
      <c r="A220" s="2"/>
      <c r="B220" s="5">
        <v>27</v>
      </c>
      <c r="C220" s="6"/>
      <c r="D220" s="6"/>
      <c r="E220" s="6"/>
      <c r="F220" s="6">
        <v>199.24</v>
      </c>
      <c r="G220" s="6">
        <v>51.48</v>
      </c>
      <c r="H220" s="6"/>
      <c r="I220" s="6"/>
      <c r="J220" s="6"/>
      <c r="K220" s="6"/>
      <c r="L220" s="6"/>
      <c r="M220" s="2"/>
    </row>
    <row r="221" spans="1:13" ht="15.75">
      <c r="A221" s="2"/>
      <c r="B221" s="5">
        <v>28</v>
      </c>
      <c r="C221" s="6"/>
      <c r="D221" s="6"/>
      <c r="E221" s="6"/>
      <c r="F221" s="6">
        <v>290.66000000000003</v>
      </c>
      <c r="G221" s="6">
        <v>48.76</v>
      </c>
      <c r="H221" s="6"/>
      <c r="I221" s="6"/>
      <c r="J221" s="6"/>
      <c r="K221" s="6"/>
      <c r="L221" s="6"/>
      <c r="M221" s="2"/>
    </row>
    <row r="222" spans="1:13" ht="15.75">
      <c r="A222" s="2"/>
      <c r="B222" s="5">
        <v>29</v>
      </c>
      <c r="C222" s="6"/>
      <c r="D222" s="6"/>
      <c r="E222" s="6"/>
      <c r="F222" s="6">
        <v>391.09</v>
      </c>
      <c r="G222" s="6">
        <v>47.23</v>
      </c>
      <c r="H222" s="6"/>
      <c r="I222" s="6"/>
      <c r="J222" s="6"/>
      <c r="K222" s="6"/>
      <c r="L222" s="6"/>
      <c r="M222" s="2"/>
    </row>
    <row r="223" spans="1:13" ht="15.75">
      <c r="A223" s="2"/>
      <c r="B223" s="5">
        <v>30</v>
      </c>
      <c r="C223" s="6"/>
      <c r="D223" s="6"/>
      <c r="E223" s="6"/>
      <c r="F223" s="6">
        <v>436.32</v>
      </c>
      <c r="G223" s="6">
        <v>47.26</v>
      </c>
      <c r="H223" s="6"/>
      <c r="I223" s="6"/>
      <c r="J223" s="6"/>
      <c r="K223" s="6"/>
      <c r="L223" s="6"/>
      <c r="M223" s="2"/>
    </row>
    <row r="224" spans="1:13" ht="15.75">
      <c r="A224" s="2"/>
      <c r="B224" s="5">
        <v>31</v>
      </c>
      <c r="C224" s="7"/>
      <c r="D224" s="8" t="s">
        <v>18</v>
      </c>
      <c r="E224" s="7"/>
      <c r="F224" s="8" t="s">
        <v>18</v>
      </c>
      <c r="G224" s="6">
        <v>46.97</v>
      </c>
      <c r="H224" s="7"/>
      <c r="I224" s="9" t="s">
        <v>18</v>
      </c>
      <c r="J224" s="10"/>
      <c r="K224" s="9" t="s">
        <v>18</v>
      </c>
      <c r="L224" s="10"/>
      <c r="M224" s="2"/>
    </row>
    <row r="225" spans="1:13" ht="15.75">
      <c r="A225" s="2" t="s">
        <v>19</v>
      </c>
      <c r="B225" s="2"/>
      <c r="C225" s="11">
        <f t="shared" ref="C225:L225" si="6">SUM(C194:C224)</f>
        <v>0</v>
      </c>
      <c r="D225" s="11">
        <f t="shared" si="6"/>
        <v>0</v>
      </c>
      <c r="E225" s="11">
        <f t="shared" si="6"/>
        <v>0</v>
      </c>
      <c r="F225" s="11">
        <f t="shared" si="6"/>
        <v>2172.9300000000003</v>
      </c>
      <c r="G225" s="11">
        <f t="shared" si="6"/>
        <v>7346.72</v>
      </c>
      <c r="H225" s="11">
        <f t="shared" si="6"/>
        <v>3546.1600000000003</v>
      </c>
      <c r="I225" s="11">
        <f t="shared" si="6"/>
        <v>0</v>
      </c>
      <c r="J225" s="11">
        <f t="shared" si="6"/>
        <v>0</v>
      </c>
      <c r="K225" s="11">
        <f t="shared" si="6"/>
        <v>0</v>
      </c>
      <c r="L225" s="11">
        <f t="shared" si="6"/>
        <v>0</v>
      </c>
      <c r="M225" s="2"/>
    </row>
    <row r="226" spans="1:13" ht="15.75">
      <c r="A226" s="2" t="s">
        <v>20</v>
      </c>
      <c r="B226" s="2"/>
      <c r="C226" s="12">
        <f t="shared" ref="C226:L226" si="7">C225*1.9835</f>
        <v>0</v>
      </c>
      <c r="D226" s="12">
        <f t="shared" si="7"/>
        <v>0</v>
      </c>
      <c r="E226" s="12">
        <f t="shared" si="7"/>
        <v>0</v>
      </c>
      <c r="F226" s="12">
        <f t="shared" si="7"/>
        <v>4310.006655000001</v>
      </c>
      <c r="G226" s="12">
        <f t="shared" si="7"/>
        <v>14572.219120000002</v>
      </c>
      <c r="H226" s="12">
        <f t="shared" si="7"/>
        <v>7033.8083600000009</v>
      </c>
      <c r="I226" s="12">
        <f t="shared" si="7"/>
        <v>0</v>
      </c>
      <c r="J226" s="12">
        <f t="shared" si="7"/>
        <v>0</v>
      </c>
      <c r="K226" s="12">
        <f t="shared" si="7"/>
        <v>0</v>
      </c>
      <c r="L226" s="12">
        <f t="shared" si="7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21</v>
      </c>
      <c r="J227" s="11"/>
      <c r="K227" s="13">
        <f>COUNTA(C194:L224)-4</f>
        <v>65</v>
      </c>
      <c r="L227" s="11" t="s">
        <v>22</v>
      </c>
      <c r="M227" s="2"/>
    </row>
    <row r="228" spans="1:13" ht="16.5" thickBot="1">
      <c r="A228" s="14">
        <v>2005</v>
      </c>
      <c r="B228" s="14" t="s">
        <v>23</v>
      </c>
      <c r="C228" s="14"/>
      <c r="D228" s="15">
        <f>SUM(C225:L225)</f>
        <v>13065.810000000001</v>
      </c>
      <c r="E228" s="16" t="s">
        <v>19</v>
      </c>
      <c r="F228" s="16"/>
      <c r="G228" s="15">
        <f>D228*1.9835</f>
        <v>25916.034135000002</v>
      </c>
      <c r="H228" s="16" t="s">
        <v>24</v>
      </c>
      <c r="I228" s="14" t="s">
        <v>25</v>
      </c>
      <c r="J228" s="14"/>
      <c r="K228" s="17">
        <v>64</v>
      </c>
      <c r="L228" s="14" t="s">
        <v>22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 ht="15.75">
      <c r="A230" s="2" t="s">
        <v>1</v>
      </c>
      <c r="B230" s="2"/>
      <c r="C230" s="2"/>
      <c r="D230" s="2"/>
      <c r="E230" s="1" t="s">
        <v>2</v>
      </c>
      <c r="F230" s="2"/>
      <c r="G230" s="2" t="s">
        <v>3</v>
      </c>
      <c r="H230" s="2"/>
      <c r="I230" s="2" t="s">
        <v>4</v>
      </c>
      <c r="J230" s="2"/>
      <c r="K230" s="2" t="s">
        <v>5</v>
      </c>
      <c r="L230" s="2"/>
      <c r="M230" s="2"/>
    </row>
    <row r="231" spans="1:13" ht="16.5" thickBot="1">
      <c r="A231" s="3" t="s">
        <v>6</v>
      </c>
      <c r="B231" s="3" t="s">
        <v>7</v>
      </c>
      <c r="C231" s="4" t="s">
        <v>8</v>
      </c>
      <c r="D231" s="4" t="s">
        <v>9</v>
      </c>
      <c r="E231" s="4" t="s">
        <v>10</v>
      </c>
      <c r="F231" s="4" t="s">
        <v>11</v>
      </c>
      <c r="G231" s="4" t="s">
        <v>12</v>
      </c>
      <c r="H231" s="4" t="s">
        <v>13</v>
      </c>
      <c r="I231" s="4" t="s">
        <v>14</v>
      </c>
      <c r="J231" s="4" t="s">
        <v>15</v>
      </c>
      <c r="K231" s="4" t="s">
        <v>16</v>
      </c>
      <c r="L231" s="4" t="s">
        <v>17</v>
      </c>
      <c r="M231" s="2"/>
    </row>
    <row r="232" spans="1:13" ht="16.5" thickTop="1">
      <c r="A232" s="1">
        <v>2006</v>
      </c>
      <c r="B232" s="5">
        <v>1</v>
      </c>
      <c r="C232" s="6"/>
      <c r="D232" s="6"/>
      <c r="E232" s="6"/>
      <c r="F232" s="6"/>
      <c r="G232" s="6">
        <v>276.56</v>
      </c>
      <c r="H232" s="6">
        <v>353.09</v>
      </c>
      <c r="I232" s="6"/>
      <c r="J232" s="6"/>
      <c r="K232" s="6"/>
      <c r="L232" s="6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>
        <v>284.64999999999998</v>
      </c>
      <c r="H233" s="6">
        <v>358.3</v>
      </c>
      <c r="I233" s="6"/>
      <c r="J233" s="6"/>
      <c r="K233" s="6"/>
      <c r="L233" s="6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>
        <v>275.26</v>
      </c>
      <c r="H234" s="6">
        <v>287.77</v>
      </c>
      <c r="I234" s="6"/>
      <c r="J234" s="6"/>
      <c r="K234" s="6"/>
      <c r="L234" s="6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>
        <v>284.49</v>
      </c>
      <c r="H235" s="6">
        <v>222.88</v>
      </c>
      <c r="I235" s="6"/>
      <c r="J235" s="6"/>
      <c r="K235" s="6"/>
      <c r="L235" s="6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>
        <v>299.14999999999998</v>
      </c>
      <c r="H236" s="6">
        <v>192.89</v>
      </c>
      <c r="I236" s="6"/>
      <c r="J236" s="6"/>
      <c r="K236" s="6"/>
      <c r="L236" s="6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>
        <v>299.8</v>
      </c>
      <c r="H237" s="6">
        <v>185.88</v>
      </c>
      <c r="I237" s="6"/>
      <c r="J237" s="6"/>
      <c r="K237" s="6"/>
      <c r="L237" s="6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>
        <v>314.29000000000002</v>
      </c>
      <c r="H238" s="6">
        <v>254.78</v>
      </c>
      <c r="I238" s="6"/>
      <c r="J238" s="6"/>
      <c r="K238" s="6"/>
      <c r="L238" s="6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>
        <v>291.61</v>
      </c>
      <c r="H239" s="6">
        <v>315.12</v>
      </c>
      <c r="I239" s="6"/>
      <c r="J239" s="6"/>
      <c r="K239" s="6"/>
      <c r="L239" s="6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>
        <v>277.75</v>
      </c>
      <c r="H240" s="6">
        <v>344.8</v>
      </c>
      <c r="I240" s="6"/>
      <c r="J240" s="6"/>
      <c r="K240" s="6"/>
      <c r="L240" s="6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>
        <v>122.47</v>
      </c>
      <c r="H241" s="6">
        <v>350.37</v>
      </c>
      <c r="I241" s="6"/>
      <c r="J241" s="6"/>
      <c r="K241" s="6"/>
      <c r="L241" s="6"/>
      <c r="M241" s="2"/>
    </row>
    <row r="242" spans="1:13" ht="15.75">
      <c r="A242" s="2"/>
      <c r="B242" s="5">
        <v>11</v>
      </c>
      <c r="C242" s="6"/>
      <c r="D242" s="6"/>
      <c r="E242" s="6">
        <v>33.799999999999997</v>
      </c>
      <c r="F242" s="6"/>
      <c r="G242" s="6">
        <v>54.38</v>
      </c>
      <c r="H242" s="6">
        <v>326.24</v>
      </c>
      <c r="I242" s="6"/>
      <c r="J242" s="6"/>
      <c r="K242" s="6"/>
      <c r="L242" s="6"/>
      <c r="M242" s="2"/>
    </row>
    <row r="243" spans="1:13" ht="15.75">
      <c r="A243" s="2"/>
      <c r="B243" s="5">
        <v>12</v>
      </c>
      <c r="C243" s="6"/>
      <c r="D243" s="6"/>
      <c r="E243" s="6">
        <v>82.38</v>
      </c>
      <c r="F243" s="6"/>
      <c r="G243" s="6">
        <v>55.34</v>
      </c>
      <c r="H243" s="6">
        <v>305.37</v>
      </c>
      <c r="I243" s="6"/>
      <c r="J243" s="6"/>
      <c r="K243" s="6"/>
      <c r="L243" s="6"/>
      <c r="M243" s="2"/>
    </row>
    <row r="244" spans="1:13" ht="15.75">
      <c r="A244" s="2"/>
      <c r="B244" s="5">
        <v>13</v>
      </c>
      <c r="C244" s="6"/>
      <c r="D244" s="6"/>
      <c r="E244" s="6">
        <v>24.9</v>
      </c>
      <c r="F244" s="6"/>
      <c r="G244" s="6">
        <v>55.62</v>
      </c>
      <c r="H244" s="6">
        <v>300.98</v>
      </c>
      <c r="I244" s="6"/>
      <c r="J244" s="6"/>
      <c r="K244" s="6"/>
      <c r="L244" s="6"/>
      <c r="M244" s="2"/>
    </row>
    <row r="245" spans="1:13" ht="15.75">
      <c r="A245" s="2"/>
      <c r="B245" s="5">
        <v>14</v>
      </c>
      <c r="C245" s="6"/>
      <c r="D245" s="6"/>
      <c r="E245" s="6">
        <v>19.079999999999998</v>
      </c>
      <c r="F245" s="6">
        <v>35.42</v>
      </c>
      <c r="G245" s="6">
        <v>78.36</v>
      </c>
      <c r="H245" s="6">
        <v>313.72000000000003</v>
      </c>
      <c r="I245" s="6"/>
      <c r="J245" s="6"/>
      <c r="K245" s="6"/>
      <c r="L245" s="6"/>
      <c r="M245" s="2"/>
    </row>
    <row r="246" spans="1:13" ht="15.75">
      <c r="A246" s="2"/>
      <c r="B246" s="5">
        <v>15</v>
      </c>
      <c r="C246" s="6"/>
      <c r="D246" s="6"/>
      <c r="E246" s="6">
        <v>14</v>
      </c>
      <c r="F246" s="6">
        <v>49.35</v>
      </c>
      <c r="G246" s="6">
        <v>91.02</v>
      </c>
      <c r="H246" s="6">
        <v>264.83</v>
      </c>
      <c r="I246" s="6"/>
      <c r="J246" s="6"/>
      <c r="K246" s="6"/>
      <c r="L246" s="6"/>
      <c r="M246" s="2"/>
    </row>
    <row r="247" spans="1:13" ht="15.75">
      <c r="A247" s="2"/>
      <c r="B247" s="5">
        <v>16</v>
      </c>
      <c r="C247" s="6"/>
      <c r="D247" s="6"/>
      <c r="E247" s="6">
        <v>10.86</v>
      </c>
      <c r="F247" s="6">
        <v>47.88</v>
      </c>
      <c r="G247" s="6">
        <v>91.17</v>
      </c>
      <c r="H247" s="6">
        <v>76.09</v>
      </c>
      <c r="I247" s="6"/>
      <c r="J247" s="6"/>
      <c r="K247" s="6"/>
      <c r="L247" s="6"/>
      <c r="M247" s="2"/>
    </row>
    <row r="248" spans="1:13" ht="15.75">
      <c r="A248" s="2"/>
      <c r="B248" s="5">
        <v>17</v>
      </c>
      <c r="C248" s="6"/>
      <c r="D248" s="6"/>
      <c r="E248" s="6">
        <v>11.98</v>
      </c>
      <c r="F248" s="6">
        <v>49.32</v>
      </c>
      <c r="G248" s="6">
        <v>113.13</v>
      </c>
      <c r="H248" s="6"/>
      <c r="I248" s="6"/>
      <c r="J248" s="6"/>
      <c r="K248" s="6"/>
      <c r="L248" s="6"/>
      <c r="M248" s="2"/>
    </row>
    <row r="249" spans="1:13" ht="15.75">
      <c r="A249" s="2"/>
      <c r="B249" s="5">
        <v>18</v>
      </c>
      <c r="C249" s="6"/>
      <c r="D249" s="6"/>
      <c r="E249" s="6">
        <v>15.08</v>
      </c>
      <c r="F249" s="6">
        <v>49.68</v>
      </c>
      <c r="G249" s="6">
        <v>195.67</v>
      </c>
      <c r="H249" s="6"/>
      <c r="I249" s="6"/>
      <c r="J249" s="6"/>
      <c r="K249" s="6"/>
      <c r="L249" s="6"/>
      <c r="M249" s="2"/>
    </row>
    <row r="250" spans="1:13" ht="15.75">
      <c r="A250" s="2"/>
      <c r="B250" s="5">
        <v>19</v>
      </c>
      <c r="C250" s="6"/>
      <c r="D250" s="6"/>
      <c r="E250" s="6">
        <v>12.78</v>
      </c>
      <c r="F250" s="6">
        <v>70.650000000000006</v>
      </c>
      <c r="G250" s="6">
        <v>296.83999999999997</v>
      </c>
      <c r="H250" s="6"/>
      <c r="I250" s="6"/>
      <c r="J250" s="6"/>
      <c r="K250" s="6"/>
      <c r="L250" s="6"/>
      <c r="M250" s="2"/>
    </row>
    <row r="251" spans="1:13" ht="15.75">
      <c r="A251" s="2"/>
      <c r="B251" s="5">
        <v>20</v>
      </c>
      <c r="C251" s="6"/>
      <c r="D251" s="6"/>
      <c r="E251" s="6">
        <v>10.02</v>
      </c>
      <c r="F251" s="6">
        <v>92.91</v>
      </c>
      <c r="G251" s="6">
        <v>348.76</v>
      </c>
      <c r="H251" s="6"/>
      <c r="I251" s="6"/>
      <c r="J251" s="6"/>
      <c r="K251" s="6"/>
      <c r="L251" s="6"/>
      <c r="M251" s="2"/>
    </row>
    <row r="252" spans="1:13" ht="15.75">
      <c r="A252" s="2"/>
      <c r="B252" s="5">
        <v>21</v>
      </c>
      <c r="C252" s="6"/>
      <c r="D252" s="6"/>
      <c r="E252" s="6">
        <v>9.42</v>
      </c>
      <c r="F252" s="6">
        <v>103.82</v>
      </c>
      <c r="G252" s="6">
        <v>156.75</v>
      </c>
      <c r="H252" s="6"/>
      <c r="I252" s="6"/>
      <c r="J252" s="6"/>
      <c r="K252" s="6"/>
      <c r="L252" s="6"/>
      <c r="M252" s="2"/>
    </row>
    <row r="253" spans="1:13" ht="15.75">
      <c r="A253" s="2"/>
      <c r="B253" s="5">
        <v>22</v>
      </c>
      <c r="C253" s="6"/>
      <c r="D253" s="6"/>
      <c r="E253" s="6">
        <v>3.62</v>
      </c>
      <c r="F253" s="6">
        <v>121.19</v>
      </c>
      <c r="G253" s="6">
        <v>82.91</v>
      </c>
      <c r="H253" s="6"/>
      <c r="I253" s="6"/>
      <c r="J253" s="6"/>
      <c r="K253" s="6"/>
      <c r="L253" s="6"/>
      <c r="M253" s="2"/>
    </row>
    <row r="254" spans="1:13" ht="15.75">
      <c r="A254" s="2"/>
      <c r="B254" s="5">
        <v>23</v>
      </c>
      <c r="C254" s="6"/>
      <c r="D254" s="6"/>
      <c r="E254" s="6"/>
      <c r="F254" s="6">
        <v>144.82</v>
      </c>
      <c r="G254" s="6">
        <v>87.11</v>
      </c>
      <c r="H254" s="6"/>
      <c r="I254" s="6"/>
      <c r="J254" s="6"/>
      <c r="K254" s="6"/>
      <c r="L254" s="6"/>
      <c r="M254" s="2"/>
    </row>
    <row r="255" spans="1:13" ht="15.75">
      <c r="A255" s="2"/>
      <c r="B255" s="5">
        <v>24</v>
      </c>
      <c r="C255" s="6"/>
      <c r="D255" s="6"/>
      <c r="E255" s="6"/>
      <c r="F255" s="6">
        <v>162.9</v>
      </c>
      <c r="G255" s="6">
        <v>117.86</v>
      </c>
      <c r="H255" s="6"/>
      <c r="I255" s="6"/>
      <c r="J255" s="6"/>
      <c r="K255" s="6"/>
      <c r="L255" s="6"/>
      <c r="M255" s="2"/>
    </row>
    <row r="256" spans="1:13" ht="15.75">
      <c r="A256" s="2"/>
      <c r="B256" s="5">
        <v>25</v>
      </c>
      <c r="C256" s="6"/>
      <c r="D256" s="6"/>
      <c r="E256" s="6"/>
      <c r="F256" s="6">
        <v>165.28</v>
      </c>
      <c r="G256" s="6">
        <v>201.65</v>
      </c>
      <c r="H256" s="6"/>
      <c r="I256" s="6"/>
      <c r="J256" s="6"/>
      <c r="K256" s="6"/>
      <c r="L256" s="6"/>
      <c r="M256" s="2"/>
    </row>
    <row r="257" spans="1:13" ht="15.75">
      <c r="A257" s="2"/>
      <c r="B257" s="5">
        <v>26</v>
      </c>
      <c r="C257" s="6"/>
      <c r="D257" s="6"/>
      <c r="E257" s="6"/>
      <c r="F257" s="6">
        <v>203.64</v>
      </c>
      <c r="G257" s="6">
        <v>304.44</v>
      </c>
      <c r="H257" s="6"/>
      <c r="I257" s="6"/>
      <c r="J257" s="6"/>
      <c r="K257" s="6"/>
      <c r="L257" s="6"/>
      <c r="M257" s="2"/>
    </row>
    <row r="258" spans="1:13" ht="15.75">
      <c r="A258" s="2"/>
      <c r="B258" s="5">
        <v>27</v>
      </c>
      <c r="C258" s="6"/>
      <c r="D258" s="6"/>
      <c r="E258" s="6"/>
      <c r="F258" s="6">
        <v>261.32</v>
      </c>
      <c r="G258" s="6">
        <v>393.66</v>
      </c>
      <c r="H258" s="6"/>
      <c r="I258" s="6"/>
      <c r="J258" s="6"/>
      <c r="K258" s="6"/>
      <c r="L258" s="6"/>
      <c r="M258" s="2"/>
    </row>
    <row r="259" spans="1:13" ht="15.75">
      <c r="A259" s="2"/>
      <c r="B259" s="5">
        <v>28</v>
      </c>
      <c r="C259" s="6"/>
      <c r="D259" s="6"/>
      <c r="E259" s="6"/>
      <c r="F259" s="6">
        <v>284.66000000000003</v>
      </c>
      <c r="G259" s="6">
        <v>414.38</v>
      </c>
      <c r="H259" s="6"/>
      <c r="I259" s="6"/>
      <c r="J259" s="6"/>
      <c r="K259" s="6"/>
      <c r="L259" s="6"/>
      <c r="M259" s="2"/>
    </row>
    <row r="260" spans="1:13" ht="15.75">
      <c r="A260" s="2"/>
      <c r="B260" s="5">
        <v>29</v>
      </c>
      <c r="C260" s="6"/>
      <c r="D260" s="6"/>
      <c r="E260" s="6"/>
      <c r="F260" s="6">
        <v>294.43</v>
      </c>
      <c r="G260" s="6">
        <v>365.79</v>
      </c>
      <c r="H260" s="6"/>
      <c r="I260" s="6"/>
      <c r="J260" s="6"/>
      <c r="K260" s="6"/>
      <c r="L260" s="6"/>
      <c r="M260" s="2"/>
    </row>
    <row r="261" spans="1:13" ht="15.75">
      <c r="A261" s="2"/>
      <c r="B261" s="5">
        <v>30</v>
      </c>
      <c r="C261" s="6"/>
      <c r="D261" s="6"/>
      <c r="E261" s="6"/>
      <c r="F261" s="6">
        <v>280.86</v>
      </c>
      <c r="G261" s="6">
        <v>339.73</v>
      </c>
      <c r="H261" s="6"/>
      <c r="I261" s="6"/>
      <c r="J261" s="6"/>
      <c r="K261" s="6"/>
      <c r="L261" s="6"/>
      <c r="M261" s="2"/>
    </row>
    <row r="262" spans="1:13" ht="15.75">
      <c r="A262" s="2"/>
      <c r="B262" s="5">
        <v>31</v>
      </c>
      <c r="C262" s="7"/>
      <c r="D262" s="8" t="s">
        <v>18</v>
      </c>
      <c r="E262" s="7"/>
      <c r="F262" s="8" t="s">
        <v>18</v>
      </c>
      <c r="G262" s="6">
        <v>351.75</v>
      </c>
      <c r="H262" s="7"/>
      <c r="I262" s="9" t="s">
        <v>18</v>
      </c>
      <c r="J262" s="10"/>
      <c r="K262" s="9" t="s">
        <v>18</v>
      </c>
      <c r="L262" s="10"/>
      <c r="M262" s="2"/>
    </row>
    <row r="263" spans="1:13" ht="15.75">
      <c r="A263" s="2" t="s">
        <v>19</v>
      </c>
      <c r="B263" s="2"/>
      <c r="C263" s="11">
        <f t="shared" ref="C263:L263" si="8">SUM(C232:C262)</f>
        <v>0</v>
      </c>
      <c r="D263" s="11">
        <f t="shared" si="8"/>
        <v>0</v>
      </c>
      <c r="E263" s="11">
        <f t="shared" si="8"/>
        <v>247.92</v>
      </c>
      <c r="F263" s="11">
        <f t="shared" si="8"/>
        <v>2418.13</v>
      </c>
      <c r="G263" s="11">
        <f t="shared" si="8"/>
        <v>6922.3499999999985</v>
      </c>
      <c r="H263" s="11">
        <f t="shared" si="8"/>
        <v>4453.1099999999997</v>
      </c>
      <c r="I263" s="11">
        <f t="shared" si="8"/>
        <v>0</v>
      </c>
      <c r="J263" s="11">
        <f t="shared" si="8"/>
        <v>0</v>
      </c>
      <c r="K263" s="11">
        <f t="shared" si="8"/>
        <v>0</v>
      </c>
      <c r="L263" s="11">
        <f t="shared" si="8"/>
        <v>0</v>
      </c>
      <c r="M263" s="2"/>
    </row>
    <row r="264" spans="1:13" ht="15.75">
      <c r="A264" s="2" t="s">
        <v>20</v>
      </c>
      <c r="B264" s="2"/>
      <c r="C264" s="12">
        <f t="shared" ref="C264:L264" si="9">C263*1.9835</f>
        <v>0</v>
      </c>
      <c r="D264" s="12">
        <f t="shared" si="9"/>
        <v>0</v>
      </c>
      <c r="E264" s="12">
        <f t="shared" si="9"/>
        <v>491.74932000000001</v>
      </c>
      <c r="F264" s="12">
        <f t="shared" si="9"/>
        <v>4796.3608549999999</v>
      </c>
      <c r="G264" s="12">
        <f t="shared" si="9"/>
        <v>13730.481224999998</v>
      </c>
      <c r="H264" s="12">
        <f t="shared" si="9"/>
        <v>8832.7436849999995</v>
      </c>
      <c r="I264" s="12">
        <f t="shared" si="9"/>
        <v>0</v>
      </c>
      <c r="J264" s="12">
        <f t="shared" si="9"/>
        <v>0</v>
      </c>
      <c r="K264" s="12">
        <f t="shared" si="9"/>
        <v>0</v>
      </c>
      <c r="L264" s="12">
        <f t="shared" si="9"/>
        <v>0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21</v>
      </c>
      <c r="J265" s="11"/>
      <c r="K265" s="13">
        <f>COUNTA(C232:L262)-4</f>
        <v>76</v>
      </c>
      <c r="L265" s="11" t="s">
        <v>22</v>
      </c>
      <c r="M265" s="2"/>
    </row>
    <row r="266" spans="1:13" ht="16.5" thickBot="1">
      <c r="A266" s="14">
        <v>2006</v>
      </c>
      <c r="B266" s="14" t="s">
        <v>23</v>
      </c>
      <c r="C266" s="14"/>
      <c r="D266" s="15">
        <f>SUM(C263:L263)</f>
        <v>14041.509999999998</v>
      </c>
      <c r="E266" s="16" t="s">
        <v>19</v>
      </c>
      <c r="F266" s="16"/>
      <c r="G266" s="15">
        <f>D266*1.9835</f>
        <v>27851.335084999999</v>
      </c>
      <c r="H266" s="16" t="s">
        <v>24</v>
      </c>
      <c r="I266" s="14" t="s">
        <v>25</v>
      </c>
      <c r="J266" s="14"/>
      <c r="K266" s="17">
        <v>64</v>
      </c>
      <c r="L266" s="14" t="s">
        <v>22</v>
      </c>
      <c r="M266" s="2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 ht="15.75">
      <c r="A268" s="2" t="s">
        <v>1</v>
      </c>
      <c r="B268" s="2"/>
      <c r="C268" s="2"/>
      <c r="D268" s="2"/>
      <c r="E268" s="1" t="s">
        <v>2</v>
      </c>
      <c r="F268" s="2"/>
      <c r="G268" s="2" t="s">
        <v>3</v>
      </c>
      <c r="H268" s="2"/>
      <c r="I268" s="2" t="s">
        <v>4</v>
      </c>
      <c r="J268" s="2"/>
      <c r="K268" s="2" t="s">
        <v>5</v>
      </c>
      <c r="L268" s="2"/>
      <c r="M268" s="2"/>
    </row>
    <row r="269" spans="1:13" ht="16.5" thickBot="1">
      <c r="A269" s="3" t="s">
        <v>6</v>
      </c>
      <c r="B269" s="3" t="s">
        <v>7</v>
      </c>
      <c r="C269" s="4" t="s">
        <v>8</v>
      </c>
      <c r="D269" s="4" t="s">
        <v>9</v>
      </c>
      <c r="E269" s="4" t="s">
        <v>10</v>
      </c>
      <c r="F269" s="4" t="s">
        <v>11</v>
      </c>
      <c r="G269" s="4" t="s">
        <v>12</v>
      </c>
      <c r="H269" s="4" t="s">
        <v>13</v>
      </c>
      <c r="I269" s="4" t="s">
        <v>14</v>
      </c>
      <c r="J269" s="4" t="s">
        <v>15</v>
      </c>
      <c r="K269" s="4" t="s">
        <v>16</v>
      </c>
      <c r="L269" s="4" t="s">
        <v>17</v>
      </c>
      <c r="M269" s="2"/>
    </row>
    <row r="270" spans="1:13" ht="16.5" thickTop="1">
      <c r="A270" s="1">
        <v>2007</v>
      </c>
      <c r="B270" s="5">
        <v>1</v>
      </c>
      <c r="C270" s="6"/>
      <c r="D270" s="6"/>
      <c r="E270" s="6"/>
      <c r="F270" s="6">
        <v>40.29</v>
      </c>
      <c r="G270" s="6">
        <v>110.01</v>
      </c>
      <c r="H270" s="6">
        <v>63.2</v>
      </c>
      <c r="I270" s="6"/>
      <c r="J270" s="6"/>
      <c r="K270" s="6"/>
      <c r="L270" s="6"/>
      <c r="M270" s="2"/>
    </row>
    <row r="271" spans="1:13" ht="15.75">
      <c r="A271" s="2"/>
      <c r="B271" s="5">
        <v>2</v>
      </c>
      <c r="C271" s="6"/>
      <c r="D271" s="6"/>
      <c r="E271" s="6"/>
      <c r="F271" s="6">
        <v>40.299999999999997</v>
      </c>
      <c r="G271" s="6">
        <v>119.62</v>
      </c>
      <c r="H271" s="6">
        <v>68.84</v>
      </c>
      <c r="I271" s="6"/>
      <c r="J271" s="6"/>
      <c r="K271" s="6"/>
      <c r="L271" s="6"/>
      <c r="M271" s="2"/>
    </row>
    <row r="272" spans="1:13" ht="15.75">
      <c r="A272" s="2"/>
      <c r="B272" s="5">
        <v>3</v>
      </c>
      <c r="C272" s="6"/>
      <c r="D272" s="6"/>
      <c r="E272" s="6"/>
      <c r="F272" s="6">
        <v>32.86</v>
      </c>
      <c r="G272" s="6">
        <v>130.26</v>
      </c>
      <c r="H272" s="6">
        <v>73.63</v>
      </c>
      <c r="I272" s="6"/>
      <c r="J272" s="6"/>
      <c r="K272" s="6"/>
      <c r="L272" s="6"/>
      <c r="M272" s="2"/>
    </row>
    <row r="273" spans="1:13" ht="15.75">
      <c r="A273" s="2"/>
      <c r="B273" s="5">
        <v>4</v>
      </c>
      <c r="C273" s="6"/>
      <c r="D273" s="6"/>
      <c r="E273" s="6"/>
      <c r="F273" s="6">
        <v>62.04</v>
      </c>
      <c r="G273" s="6">
        <v>139.01</v>
      </c>
      <c r="H273" s="6">
        <v>77.11</v>
      </c>
      <c r="I273" s="6"/>
      <c r="J273" s="6"/>
      <c r="K273" s="6"/>
      <c r="L273" s="6"/>
      <c r="M273" s="2"/>
    </row>
    <row r="274" spans="1:13" ht="15.75">
      <c r="A274" s="2"/>
      <c r="B274" s="5">
        <v>5</v>
      </c>
      <c r="C274" s="6"/>
      <c r="D274" s="6"/>
      <c r="E274" s="6"/>
      <c r="F274" s="6">
        <v>76.25</v>
      </c>
      <c r="G274" s="6">
        <v>186.64</v>
      </c>
      <c r="H274" s="6">
        <v>78.31</v>
      </c>
      <c r="I274" s="6"/>
      <c r="J274" s="6"/>
      <c r="K274" s="6"/>
      <c r="L274" s="6"/>
      <c r="M274" s="2"/>
    </row>
    <row r="275" spans="1:13" ht="15.75">
      <c r="A275" s="2"/>
      <c r="B275" s="5">
        <v>6</v>
      </c>
      <c r="C275" s="6"/>
      <c r="D275" s="6"/>
      <c r="E275" s="6"/>
      <c r="F275" s="6">
        <v>74.34</v>
      </c>
      <c r="G275" s="6">
        <v>237.18</v>
      </c>
      <c r="H275" s="6">
        <v>89.88</v>
      </c>
      <c r="I275" s="6"/>
      <c r="J275" s="6"/>
      <c r="K275" s="6"/>
      <c r="L275" s="6"/>
      <c r="M275" s="2"/>
    </row>
    <row r="276" spans="1:13" ht="15.75">
      <c r="A276" s="2"/>
      <c r="B276" s="5">
        <v>7</v>
      </c>
      <c r="C276" s="6"/>
      <c r="D276" s="6"/>
      <c r="E276" s="6"/>
      <c r="F276" s="6">
        <v>73.849999999999994</v>
      </c>
      <c r="G276" s="6">
        <v>273.91000000000003</v>
      </c>
      <c r="H276" s="6">
        <v>95.62</v>
      </c>
      <c r="I276" s="6"/>
      <c r="J276" s="6"/>
      <c r="K276" s="6"/>
      <c r="L276" s="6"/>
      <c r="M276" s="2"/>
    </row>
    <row r="277" spans="1:13" ht="15.75">
      <c r="A277" s="2"/>
      <c r="B277" s="5">
        <v>8</v>
      </c>
      <c r="C277" s="6"/>
      <c r="D277" s="6"/>
      <c r="E277" s="6"/>
      <c r="F277" s="6">
        <v>73.33</v>
      </c>
      <c r="G277" s="6">
        <v>282.44</v>
      </c>
      <c r="H277" s="6">
        <v>128.82</v>
      </c>
      <c r="I277" s="6"/>
      <c r="J277" s="6"/>
      <c r="K277" s="6"/>
      <c r="L277" s="6"/>
      <c r="M277" s="2"/>
    </row>
    <row r="278" spans="1:13" ht="15.75">
      <c r="A278" s="2"/>
      <c r="B278" s="5">
        <v>9</v>
      </c>
      <c r="C278" s="6"/>
      <c r="D278" s="6"/>
      <c r="E278" s="6"/>
      <c r="F278" s="6">
        <v>72.86</v>
      </c>
      <c r="G278" s="6">
        <v>282.01</v>
      </c>
      <c r="H278" s="6">
        <v>206.23</v>
      </c>
      <c r="I278" s="6"/>
      <c r="J278" s="6"/>
      <c r="K278" s="6"/>
      <c r="L278" s="6"/>
      <c r="M278" s="2"/>
    </row>
    <row r="279" spans="1:13" ht="15.75">
      <c r="A279" s="2"/>
      <c r="B279" s="5">
        <v>10</v>
      </c>
      <c r="C279" s="6"/>
      <c r="D279" s="6"/>
      <c r="E279" s="6"/>
      <c r="F279" s="6">
        <v>72.459999999999994</v>
      </c>
      <c r="G279" s="6">
        <v>274.27</v>
      </c>
      <c r="H279" s="6">
        <v>332.27</v>
      </c>
      <c r="I279" s="6"/>
      <c r="J279" s="6"/>
      <c r="K279" s="6"/>
      <c r="L279" s="6"/>
      <c r="M279" s="2"/>
    </row>
    <row r="280" spans="1:13" ht="15.75">
      <c r="A280" s="2"/>
      <c r="B280" s="5">
        <v>11</v>
      </c>
      <c r="C280" s="6"/>
      <c r="D280" s="6"/>
      <c r="E280" s="6"/>
      <c r="F280" s="6">
        <v>72.290000000000006</v>
      </c>
      <c r="G280" s="6">
        <v>271.85000000000002</v>
      </c>
      <c r="H280" s="6">
        <v>405.78</v>
      </c>
      <c r="I280" s="6"/>
      <c r="J280" s="6"/>
      <c r="K280" s="6"/>
      <c r="L280" s="6"/>
      <c r="M280" s="2"/>
    </row>
    <row r="281" spans="1:13" ht="15.75">
      <c r="A281" s="2"/>
      <c r="B281" s="5">
        <v>12</v>
      </c>
      <c r="C281" s="6"/>
      <c r="D281" s="6"/>
      <c r="E281" s="6"/>
      <c r="F281" s="6">
        <v>71.34</v>
      </c>
      <c r="G281" s="6">
        <v>287.66000000000003</v>
      </c>
      <c r="H281" s="6">
        <v>419.95</v>
      </c>
      <c r="I281" s="6"/>
      <c r="J281" s="6"/>
      <c r="K281" s="6"/>
      <c r="L281" s="6"/>
      <c r="M281" s="2"/>
    </row>
    <row r="282" spans="1:13" ht="15.75">
      <c r="A282" s="2"/>
      <c r="B282" s="5">
        <v>13</v>
      </c>
      <c r="C282" s="6"/>
      <c r="D282" s="6"/>
      <c r="E282" s="6"/>
      <c r="F282" s="6">
        <v>71.08</v>
      </c>
      <c r="G282" s="6">
        <v>284.89</v>
      </c>
      <c r="H282" s="6">
        <v>400.33</v>
      </c>
      <c r="I282" s="6"/>
      <c r="J282" s="6"/>
      <c r="K282" s="6"/>
      <c r="L282" s="6"/>
      <c r="M282" s="2"/>
    </row>
    <row r="283" spans="1:13" ht="15.75">
      <c r="A283" s="2"/>
      <c r="B283" s="5">
        <v>14</v>
      </c>
      <c r="C283" s="6"/>
      <c r="D283" s="6"/>
      <c r="E283" s="6">
        <v>55.52</v>
      </c>
      <c r="F283" s="6">
        <v>71.39</v>
      </c>
      <c r="G283" s="6">
        <v>276.06</v>
      </c>
      <c r="H283" s="6">
        <v>392.52</v>
      </c>
      <c r="I283" s="6"/>
      <c r="J283" s="6"/>
      <c r="K283" s="6"/>
      <c r="L283" s="6"/>
      <c r="M283" s="2"/>
    </row>
    <row r="284" spans="1:13" ht="15.75">
      <c r="A284" s="2"/>
      <c r="B284" s="5">
        <v>15</v>
      </c>
      <c r="C284" s="6"/>
      <c r="D284" s="6"/>
      <c r="E284" s="6">
        <v>93.32</v>
      </c>
      <c r="F284" s="6">
        <v>71.37</v>
      </c>
      <c r="G284" s="6">
        <v>270.66000000000003</v>
      </c>
      <c r="H284" s="6">
        <v>359.65</v>
      </c>
      <c r="I284" s="6"/>
      <c r="J284" s="6"/>
      <c r="K284" s="6"/>
      <c r="L284" s="6"/>
      <c r="M284" s="2"/>
    </row>
    <row r="285" spans="1:13" ht="15.75">
      <c r="A285" s="2"/>
      <c r="B285" s="5">
        <v>16</v>
      </c>
      <c r="C285" s="6"/>
      <c r="D285" s="6"/>
      <c r="E285" s="6">
        <v>64.510000000000005</v>
      </c>
      <c r="F285" s="6">
        <v>72.28</v>
      </c>
      <c r="G285" s="6">
        <v>304.44</v>
      </c>
      <c r="H285" s="6">
        <v>348.47</v>
      </c>
      <c r="I285" s="6"/>
      <c r="J285" s="6"/>
      <c r="K285" s="6"/>
      <c r="L285" s="6"/>
      <c r="M285" s="2"/>
    </row>
    <row r="286" spans="1:13" ht="15.75">
      <c r="A286" s="2"/>
      <c r="B286" s="5">
        <v>17</v>
      </c>
      <c r="C286" s="6"/>
      <c r="D286" s="6"/>
      <c r="E286" s="6">
        <v>64.56</v>
      </c>
      <c r="F286" s="6">
        <v>72.94</v>
      </c>
      <c r="G286" s="6">
        <v>344.23</v>
      </c>
      <c r="H286" s="6">
        <v>320.82</v>
      </c>
      <c r="I286" s="6"/>
      <c r="J286" s="6"/>
      <c r="K286" s="6"/>
      <c r="L286" s="6"/>
      <c r="M286" s="2"/>
    </row>
    <row r="287" spans="1:13" ht="15.75">
      <c r="A287" s="2"/>
      <c r="B287" s="5">
        <v>18</v>
      </c>
      <c r="C287" s="6"/>
      <c r="D287" s="6"/>
      <c r="E287" s="6">
        <v>64.37</v>
      </c>
      <c r="F287" s="6">
        <v>72.849999999999994</v>
      </c>
      <c r="G287" s="6">
        <v>385.24</v>
      </c>
      <c r="H287" s="6">
        <v>299.5</v>
      </c>
      <c r="I287" s="6"/>
      <c r="J287" s="6"/>
      <c r="K287" s="6"/>
      <c r="L287" s="6"/>
      <c r="M287" s="2"/>
    </row>
    <row r="288" spans="1:13" ht="15.75">
      <c r="A288" s="2"/>
      <c r="B288" s="5">
        <v>19</v>
      </c>
      <c r="C288" s="6"/>
      <c r="D288" s="6"/>
      <c r="E288" s="6">
        <v>64.260000000000005</v>
      </c>
      <c r="F288" s="6">
        <v>72.39</v>
      </c>
      <c r="G288" s="6">
        <v>383.97</v>
      </c>
      <c r="H288" s="6">
        <v>285.14999999999998</v>
      </c>
      <c r="I288" s="6"/>
      <c r="J288" s="6"/>
      <c r="K288" s="6"/>
      <c r="L288" s="6"/>
      <c r="M288" s="2"/>
    </row>
    <row r="289" spans="1:13" ht="15.75">
      <c r="A289" s="2"/>
      <c r="B289" s="5">
        <v>20</v>
      </c>
      <c r="C289" s="6"/>
      <c r="D289" s="6"/>
      <c r="E289" s="6">
        <v>64.900000000000006</v>
      </c>
      <c r="F289" s="6">
        <v>72.59</v>
      </c>
      <c r="G289" s="6">
        <v>235.83</v>
      </c>
      <c r="H289" s="6">
        <v>267.41000000000003</v>
      </c>
      <c r="I289" s="6"/>
      <c r="J289" s="6"/>
      <c r="K289" s="6"/>
      <c r="L289" s="6"/>
      <c r="M289" s="2"/>
    </row>
    <row r="290" spans="1:13" ht="15.75">
      <c r="A290" s="2"/>
      <c r="B290" s="5">
        <v>21</v>
      </c>
      <c r="C290" s="6"/>
      <c r="D290" s="6"/>
      <c r="E290" s="6">
        <v>65.849999999999994</v>
      </c>
      <c r="F290" s="6">
        <v>73.78</v>
      </c>
      <c r="G290" s="6">
        <v>171.85</v>
      </c>
      <c r="H290" s="6">
        <v>257.10000000000002</v>
      </c>
      <c r="I290" s="6"/>
      <c r="J290" s="6"/>
      <c r="K290" s="6"/>
      <c r="L290" s="6"/>
      <c r="M290" s="2"/>
    </row>
    <row r="291" spans="1:13" ht="15.75">
      <c r="A291" s="2"/>
      <c r="B291" s="5">
        <v>22</v>
      </c>
      <c r="C291" s="6"/>
      <c r="D291" s="6"/>
      <c r="E291" s="6">
        <v>65.84</v>
      </c>
      <c r="F291" s="6">
        <v>83.76</v>
      </c>
      <c r="G291" s="6">
        <v>177.27</v>
      </c>
      <c r="H291" s="6">
        <v>251.55</v>
      </c>
      <c r="I291" s="6"/>
      <c r="J291" s="6"/>
      <c r="K291" s="6"/>
      <c r="L291" s="6"/>
      <c r="M291" s="2"/>
    </row>
    <row r="292" spans="1:13" ht="15.75">
      <c r="A292" s="2"/>
      <c r="B292" s="5">
        <v>23</v>
      </c>
      <c r="C292" s="6"/>
      <c r="D292" s="6"/>
      <c r="E292" s="6">
        <v>49.52</v>
      </c>
      <c r="F292" s="6">
        <v>88.43</v>
      </c>
      <c r="G292" s="6">
        <v>218.93</v>
      </c>
      <c r="H292" s="6">
        <v>239.31</v>
      </c>
      <c r="I292" s="6"/>
      <c r="J292" s="6"/>
      <c r="K292" s="6"/>
      <c r="L292" s="6"/>
      <c r="M292" s="2"/>
    </row>
    <row r="293" spans="1:13" ht="15.75">
      <c r="A293" s="2"/>
      <c r="B293" s="5">
        <v>24</v>
      </c>
      <c r="C293" s="6"/>
      <c r="D293" s="6"/>
      <c r="E293" s="6">
        <v>38.450000000000003</v>
      </c>
      <c r="F293" s="6">
        <v>89.64</v>
      </c>
      <c r="G293" s="6">
        <v>286.82</v>
      </c>
      <c r="H293" s="6">
        <v>213.42</v>
      </c>
      <c r="I293" s="6"/>
      <c r="J293" s="6"/>
      <c r="K293" s="6"/>
      <c r="L293" s="6"/>
      <c r="M293" s="2"/>
    </row>
    <row r="294" spans="1:13" ht="15.75">
      <c r="A294" s="2"/>
      <c r="B294" s="5">
        <v>25</v>
      </c>
      <c r="C294" s="6"/>
      <c r="D294" s="6"/>
      <c r="E294" s="6">
        <v>37.83</v>
      </c>
      <c r="F294" s="6">
        <v>111.82</v>
      </c>
      <c r="G294" s="6">
        <v>351.64</v>
      </c>
      <c r="H294" s="6">
        <v>195.83</v>
      </c>
      <c r="I294" s="6"/>
      <c r="J294" s="6"/>
      <c r="K294" s="6"/>
      <c r="L294" s="6"/>
      <c r="M294" s="2"/>
    </row>
    <row r="295" spans="1:13" ht="15.75">
      <c r="A295" s="2"/>
      <c r="B295" s="5">
        <v>26</v>
      </c>
      <c r="C295" s="6"/>
      <c r="D295" s="6"/>
      <c r="E295" s="6">
        <v>35.67</v>
      </c>
      <c r="F295" s="6">
        <v>117.07</v>
      </c>
      <c r="G295" s="6">
        <v>379.16</v>
      </c>
      <c r="H295" s="6">
        <v>194.32</v>
      </c>
      <c r="I295" s="6"/>
      <c r="J295" s="6"/>
      <c r="K295" s="6"/>
      <c r="L295" s="6"/>
      <c r="M295" s="2"/>
    </row>
    <row r="296" spans="1:13" ht="15.75">
      <c r="A296" s="2"/>
      <c r="B296" s="5">
        <v>27</v>
      </c>
      <c r="C296" s="6"/>
      <c r="D296" s="6"/>
      <c r="E296" s="6">
        <v>36.340000000000003</v>
      </c>
      <c r="F296" s="6">
        <v>124.49</v>
      </c>
      <c r="G296" s="6">
        <v>364.03</v>
      </c>
      <c r="H296" s="6">
        <v>296.52</v>
      </c>
      <c r="I296" s="6"/>
      <c r="J296" s="6"/>
      <c r="K296" s="6"/>
      <c r="L296" s="6"/>
      <c r="M296" s="2"/>
    </row>
    <row r="297" spans="1:13" ht="15.75">
      <c r="A297" s="2"/>
      <c r="B297" s="5">
        <v>28</v>
      </c>
      <c r="C297" s="6"/>
      <c r="D297" s="6"/>
      <c r="E297" s="6">
        <v>36.409999999999997</v>
      </c>
      <c r="F297" s="6">
        <v>101.54</v>
      </c>
      <c r="G297" s="6">
        <v>306.61</v>
      </c>
      <c r="H297" s="6">
        <v>330.07</v>
      </c>
      <c r="I297" s="6"/>
      <c r="J297" s="6"/>
      <c r="K297" s="6"/>
      <c r="L297" s="6"/>
      <c r="M297" s="2"/>
    </row>
    <row r="298" spans="1:13" ht="15.75">
      <c r="A298" s="2"/>
      <c r="B298" s="5">
        <v>29</v>
      </c>
      <c r="C298" s="6"/>
      <c r="D298" s="6"/>
      <c r="E298" s="6">
        <v>39.21</v>
      </c>
      <c r="F298" s="6">
        <v>99.71</v>
      </c>
      <c r="G298" s="6">
        <v>136.34</v>
      </c>
      <c r="H298" s="6">
        <v>115.58</v>
      </c>
      <c r="I298" s="6"/>
      <c r="J298" s="6"/>
      <c r="K298" s="6"/>
      <c r="L298" s="6"/>
      <c r="M298" s="2"/>
    </row>
    <row r="299" spans="1:13" ht="15.75">
      <c r="A299" s="2"/>
      <c r="B299" s="5">
        <v>30</v>
      </c>
      <c r="C299" s="6"/>
      <c r="D299" s="6"/>
      <c r="E299" s="6">
        <v>38.9</v>
      </c>
      <c r="F299" s="6">
        <v>108.54</v>
      </c>
      <c r="G299" s="6">
        <v>58.99</v>
      </c>
      <c r="H299" s="6">
        <v>1.54</v>
      </c>
      <c r="I299" s="6"/>
      <c r="J299" s="6"/>
      <c r="K299" s="6"/>
      <c r="L299" s="6"/>
      <c r="M299" s="2"/>
    </row>
    <row r="300" spans="1:13" ht="15.75">
      <c r="A300" s="2"/>
      <c r="B300" s="5">
        <v>31</v>
      </c>
      <c r="C300" s="7"/>
      <c r="D300" s="8" t="s">
        <v>18</v>
      </c>
      <c r="E300" s="7">
        <v>40.07</v>
      </c>
      <c r="F300" s="8" t="s">
        <v>18</v>
      </c>
      <c r="G300" s="6">
        <v>62.76</v>
      </c>
      <c r="H300" s="7"/>
      <c r="I300" s="9" t="s">
        <v>18</v>
      </c>
      <c r="J300" s="10"/>
      <c r="K300" s="9" t="s">
        <v>18</v>
      </c>
      <c r="L300" s="10"/>
      <c r="M300" s="2"/>
    </row>
    <row r="301" spans="1:13" ht="15.75">
      <c r="A301" s="2" t="s">
        <v>19</v>
      </c>
      <c r="B301" s="2"/>
      <c r="C301" s="11">
        <f t="shared" ref="C301:L301" si="10">SUM(C270:C300)</f>
        <v>0</v>
      </c>
      <c r="D301" s="11">
        <f t="shared" si="10"/>
        <v>0</v>
      </c>
      <c r="E301" s="11">
        <f t="shared" si="10"/>
        <v>955.5300000000002</v>
      </c>
      <c r="F301" s="11">
        <f t="shared" si="10"/>
        <v>2337.88</v>
      </c>
      <c r="G301" s="11">
        <f t="shared" si="10"/>
        <v>7594.5800000000008</v>
      </c>
      <c r="H301" s="11">
        <f t="shared" si="10"/>
        <v>6808.7300000000005</v>
      </c>
      <c r="I301" s="11">
        <f t="shared" si="10"/>
        <v>0</v>
      </c>
      <c r="J301" s="11">
        <f t="shared" si="10"/>
        <v>0</v>
      </c>
      <c r="K301" s="11">
        <f t="shared" si="10"/>
        <v>0</v>
      </c>
      <c r="L301" s="11">
        <f t="shared" si="10"/>
        <v>0</v>
      </c>
      <c r="M301" s="2"/>
    </row>
    <row r="302" spans="1:13" ht="15.75">
      <c r="A302" s="2" t="s">
        <v>20</v>
      </c>
      <c r="B302" s="2"/>
      <c r="C302" s="12">
        <f t="shared" ref="C302:L302" si="11">C301*1.9835</f>
        <v>0</v>
      </c>
      <c r="D302" s="12">
        <f t="shared" si="11"/>
        <v>0</v>
      </c>
      <c r="E302" s="12">
        <f t="shared" si="11"/>
        <v>1895.2937550000004</v>
      </c>
      <c r="F302" s="12">
        <f t="shared" si="11"/>
        <v>4637.18498</v>
      </c>
      <c r="G302" s="12">
        <f t="shared" si="11"/>
        <v>15063.849430000002</v>
      </c>
      <c r="H302" s="12">
        <f t="shared" si="11"/>
        <v>13505.115955000001</v>
      </c>
      <c r="I302" s="12">
        <f t="shared" si="11"/>
        <v>0</v>
      </c>
      <c r="J302" s="12">
        <f t="shared" si="11"/>
        <v>0</v>
      </c>
      <c r="K302" s="12">
        <f t="shared" si="11"/>
        <v>0</v>
      </c>
      <c r="L302" s="12">
        <f t="shared" si="11"/>
        <v>0</v>
      </c>
      <c r="M302" s="2"/>
    </row>
    <row r="303" spans="1:13" ht="15.75">
      <c r="A303" s="2"/>
      <c r="B303" s="2"/>
      <c r="C303" s="11"/>
      <c r="D303" s="11"/>
      <c r="E303" s="11"/>
      <c r="F303" s="11"/>
      <c r="G303" s="11"/>
      <c r="H303" s="11"/>
      <c r="I303" s="11" t="s">
        <v>21</v>
      </c>
      <c r="J303" s="11"/>
      <c r="K303" s="13">
        <f>COUNTA(C270:L300)-4</f>
        <v>109</v>
      </c>
      <c r="L303" s="11" t="s">
        <v>22</v>
      </c>
      <c r="M303" s="2"/>
    </row>
    <row r="304" spans="1:13" ht="16.5" thickBot="1">
      <c r="A304" s="14">
        <v>2007</v>
      </c>
      <c r="B304" s="14" t="s">
        <v>23</v>
      </c>
      <c r="C304" s="14"/>
      <c r="D304" s="15">
        <f>SUM(C301:L301)</f>
        <v>17696.72</v>
      </c>
      <c r="E304" s="16" t="s">
        <v>19</v>
      </c>
      <c r="F304" s="16"/>
      <c r="G304" s="15">
        <f>D304*1.9835</f>
        <v>35101.44412</v>
      </c>
      <c r="H304" s="16" t="s">
        <v>24</v>
      </c>
      <c r="I304" s="14" t="s">
        <v>25</v>
      </c>
      <c r="J304" s="14"/>
      <c r="K304" s="17">
        <v>109</v>
      </c>
      <c r="L304" s="14" t="s">
        <v>22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 ht="15.75">
      <c r="A306" s="2" t="s">
        <v>1</v>
      </c>
      <c r="B306" s="2"/>
      <c r="C306" s="2"/>
      <c r="D306" s="2"/>
      <c r="E306" s="1" t="s">
        <v>2</v>
      </c>
      <c r="F306" s="2"/>
      <c r="G306" s="2" t="s">
        <v>3</v>
      </c>
      <c r="H306" s="2"/>
      <c r="I306" s="2" t="s">
        <v>32</v>
      </c>
      <c r="J306" s="2"/>
      <c r="K306" s="2" t="s">
        <v>31</v>
      </c>
      <c r="L306" s="2"/>
      <c r="M306" s="2"/>
    </row>
    <row r="307" spans="1:13" ht="16.5" thickBot="1">
      <c r="A307" s="3" t="s">
        <v>6</v>
      </c>
      <c r="B307" s="3" t="s">
        <v>7</v>
      </c>
      <c r="C307" s="4" t="s">
        <v>8</v>
      </c>
      <c r="D307" s="4" t="s">
        <v>9</v>
      </c>
      <c r="E307" s="4" t="s">
        <v>10</v>
      </c>
      <c r="F307" s="4" t="s">
        <v>11</v>
      </c>
      <c r="G307" s="4" t="s">
        <v>12</v>
      </c>
      <c r="H307" s="4" t="s">
        <v>13</v>
      </c>
      <c r="I307" s="4" t="s">
        <v>14</v>
      </c>
      <c r="J307" s="4" t="s">
        <v>15</v>
      </c>
      <c r="K307" s="4" t="s">
        <v>16</v>
      </c>
      <c r="L307" s="4" t="s">
        <v>17</v>
      </c>
      <c r="M307" s="2"/>
    </row>
    <row r="308" spans="1:13" ht="16.5" thickTop="1">
      <c r="A308" s="1">
        <v>2008</v>
      </c>
      <c r="B308" s="5">
        <v>1</v>
      </c>
      <c r="C308" s="6"/>
      <c r="D308" s="6"/>
      <c r="E308" s="6"/>
      <c r="F308" s="6">
        <v>15.02</v>
      </c>
      <c r="G308" s="6">
        <v>110.65</v>
      </c>
      <c r="H308" s="6">
        <v>343.48</v>
      </c>
      <c r="I308" s="6">
        <v>117.32</v>
      </c>
      <c r="J308" s="6"/>
      <c r="K308" s="6"/>
      <c r="L308" s="6"/>
      <c r="M308" s="2"/>
    </row>
    <row r="309" spans="1:13" ht="15.75">
      <c r="A309" s="2"/>
      <c r="B309" s="5">
        <v>2</v>
      </c>
      <c r="C309" s="6"/>
      <c r="D309" s="6"/>
      <c r="E309" s="6"/>
      <c r="F309" s="6">
        <v>10.220000000000001</v>
      </c>
      <c r="G309" s="6">
        <v>112.17</v>
      </c>
      <c r="H309" s="6">
        <v>334.22</v>
      </c>
      <c r="I309" s="6">
        <v>102.31</v>
      </c>
      <c r="J309" s="6"/>
      <c r="K309" s="6"/>
      <c r="L309" s="6"/>
      <c r="M309" s="2"/>
    </row>
    <row r="310" spans="1:13" ht="15.75">
      <c r="A310" s="2"/>
      <c r="B310" s="5">
        <v>3</v>
      </c>
      <c r="C310" s="6"/>
      <c r="D310" s="6"/>
      <c r="E310" s="6"/>
      <c r="F310" s="6">
        <v>9.57</v>
      </c>
      <c r="G310" s="6">
        <v>137.38999999999999</v>
      </c>
      <c r="H310" s="6">
        <v>324.66000000000003</v>
      </c>
      <c r="I310" s="6">
        <v>85.86</v>
      </c>
      <c r="J310" s="6"/>
      <c r="K310" s="6"/>
      <c r="L310" s="6"/>
      <c r="M310" s="2"/>
    </row>
    <row r="311" spans="1:13" ht="15.75">
      <c r="A311" s="2"/>
      <c r="B311" s="5">
        <v>4</v>
      </c>
      <c r="C311" s="6"/>
      <c r="D311" s="6"/>
      <c r="E311" s="6"/>
      <c r="F311" s="6">
        <v>10.199999999999999</v>
      </c>
      <c r="G311" s="6">
        <v>169.26</v>
      </c>
      <c r="H311" s="6">
        <v>343.64</v>
      </c>
      <c r="I311" s="6">
        <v>77.61</v>
      </c>
      <c r="J311" s="6"/>
      <c r="K311" s="6"/>
      <c r="L311" s="6"/>
      <c r="M311" s="2"/>
    </row>
    <row r="312" spans="1:13" ht="15.75">
      <c r="A312" s="2"/>
      <c r="B312" s="5">
        <v>5</v>
      </c>
      <c r="C312" s="6"/>
      <c r="D312" s="6"/>
      <c r="E312" s="6"/>
      <c r="F312" s="6">
        <v>9.86</v>
      </c>
      <c r="G312" s="6">
        <v>240.07</v>
      </c>
      <c r="H312" s="6">
        <v>378.64</v>
      </c>
      <c r="I312" s="6">
        <v>66.400000000000006</v>
      </c>
      <c r="J312" s="6"/>
      <c r="K312" s="6"/>
      <c r="L312" s="6"/>
      <c r="M312" s="2"/>
    </row>
    <row r="313" spans="1:13" ht="15.75">
      <c r="A313" s="2"/>
      <c r="B313" s="5">
        <v>6</v>
      </c>
      <c r="C313" s="6"/>
      <c r="D313" s="6"/>
      <c r="E313" s="6"/>
      <c r="F313" s="6">
        <v>10.83</v>
      </c>
      <c r="G313" s="6">
        <v>264.88</v>
      </c>
      <c r="H313" s="6">
        <v>414.63</v>
      </c>
      <c r="I313" s="6">
        <v>62.67</v>
      </c>
      <c r="J313" s="6"/>
      <c r="K313" s="6"/>
      <c r="L313" s="6"/>
      <c r="M313" s="2"/>
    </row>
    <row r="314" spans="1:13" ht="15.75">
      <c r="A314" s="2"/>
      <c r="B314" s="5">
        <v>7</v>
      </c>
      <c r="C314" s="6"/>
      <c r="D314" s="6"/>
      <c r="E314" s="6"/>
      <c r="F314" s="6">
        <v>11.66</v>
      </c>
      <c r="G314" s="6">
        <v>310.87</v>
      </c>
      <c r="H314" s="6">
        <v>409.54</v>
      </c>
      <c r="I314" s="6">
        <v>63.1</v>
      </c>
      <c r="J314" s="6"/>
      <c r="K314" s="6"/>
      <c r="L314" s="6"/>
      <c r="M314" s="2"/>
    </row>
    <row r="315" spans="1:13" ht="15.75">
      <c r="A315" s="2"/>
      <c r="B315" s="5">
        <v>8</v>
      </c>
      <c r="C315" s="6"/>
      <c r="D315" s="6"/>
      <c r="E315" s="6"/>
      <c r="F315" s="6">
        <v>12.64</v>
      </c>
      <c r="G315" s="6">
        <v>146</v>
      </c>
      <c r="H315" s="6">
        <v>385.46</v>
      </c>
      <c r="I315" s="6">
        <v>22.5</v>
      </c>
      <c r="J315" s="6"/>
      <c r="K315" s="6"/>
      <c r="L315" s="6"/>
      <c r="M315" s="2"/>
    </row>
    <row r="316" spans="1:13" ht="15.75">
      <c r="A316" s="2"/>
      <c r="B316" s="5">
        <v>9</v>
      </c>
      <c r="C316" s="6"/>
      <c r="D316" s="6"/>
      <c r="E316" s="6"/>
      <c r="F316" s="6">
        <v>11.42</v>
      </c>
      <c r="G316" s="6">
        <v>60.3</v>
      </c>
      <c r="H316" s="6">
        <v>181.14</v>
      </c>
      <c r="I316" s="6"/>
      <c r="J316" s="6"/>
      <c r="K316" s="6"/>
      <c r="L316" s="6"/>
      <c r="M316" s="2"/>
    </row>
    <row r="317" spans="1:13" ht="15.75">
      <c r="A317" s="2"/>
      <c r="B317" s="5">
        <v>10</v>
      </c>
      <c r="C317" s="6"/>
      <c r="D317" s="6"/>
      <c r="E317" s="6"/>
      <c r="F317" s="6">
        <v>18.850000000000001</v>
      </c>
      <c r="G317" s="6">
        <v>75.72</v>
      </c>
      <c r="H317" s="6">
        <v>80.3</v>
      </c>
      <c r="I317" s="6"/>
      <c r="J317" s="6"/>
      <c r="K317" s="6"/>
      <c r="L317" s="6"/>
      <c r="M317" s="2"/>
    </row>
    <row r="318" spans="1:13" ht="15.75">
      <c r="A318" s="2"/>
      <c r="B318" s="5">
        <v>11</v>
      </c>
      <c r="C318" s="6"/>
      <c r="D318" s="6"/>
      <c r="E318" s="6"/>
      <c r="F318" s="6">
        <v>24.41</v>
      </c>
      <c r="G318" s="6">
        <v>87.59</v>
      </c>
      <c r="H318" s="6">
        <v>80.8</v>
      </c>
      <c r="I318" s="6"/>
      <c r="J318" s="6"/>
      <c r="K318" s="6"/>
      <c r="L318" s="6"/>
      <c r="M318" s="2"/>
    </row>
    <row r="319" spans="1:13" ht="15.75">
      <c r="A319" s="2"/>
      <c r="B319" s="5">
        <v>12</v>
      </c>
      <c r="C319" s="6"/>
      <c r="D319" s="6"/>
      <c r="E319" s="6"/>
      <c r="F319" s="6">
        <v>28.62</v>
      </c>
      <c r="G319" s="6">
        <v>104.94</v>
      </c>
      <c r="H319" s="6">
        <v>82.32</v>
      </c>
      <c r="I319" s="6"/>
      <c r="J319" s="6"/>
      <c r="K319" s="6"/>
      <c r="L319" s="6"/>
      <c r="M319" s="2"/>
    </row>
    <row r="320" spans="1:13" ht="15.75">
      <c r="A320" s="2"/>
      <c r="B320" s="5">
        <v>13</v>
      </c>
      <c r="C320" s="6"/>
      <c r="D320" s="6"/>
      <c r="E320" s="6"/>
      <c r="F320" s="6">
        <v>28.9</v>
      </c>
      <c r="G320" s="6">
        <v>111.01</v>
      </c>
      <c r="H320" s="6">
        <v>83.52</v>
      </c>
      <c r="I320" s="6"/>
      <c r="J320" s="6"/>
      <c r="K320" s="6"/>
      <c r="L320" s="6"/>
      <c r="M320" s="2"/>
    </row>
    <row r="321" spans="1:13" ht="15.75">
      <c r="A321" s="2"/>
      <c r="B321" s="5">
        <v>14</v>
      </c>
      <c r="C321" s="6"/>
      <c r="D321" s="6"/>
      <c r="E321" s="6"/>
      <c r="F321" s="6">
        <v>29.73</v>
      </c>
      <c r="G321" s="6">
        <v>127.58</v>
      </c>
      <c r="H321" s="6">
        <v>84.17</v>
      </c>
      <c r="I321" s="6"/>
      <c r="J321" s="6"/>
      <c r="K321" s="6"/>
      <c r="L321" s="6"/>
      <c r="M321" s="2"/>
    </row>
    <row r="322" spans="1:13" ht="15.75">
      <c r="A322" s="2"/>
      <c r="B322" s="5">
        <v>15</v>
      </c>
      <c r="C322" s="6"/>
      <c r="D322" s="6"/>
      <c r="E322" s="6"/>
      <c r="F322" s="6">
        <v>29.48</v>
      </c>
      <c r="G322" s="6">
        <v>219.01</v>
      </c>
      <c r="H322" s="6">
        <v>93.35</v>
      </c>
      <c r="I322" s="6"/>
      <c r="J322" s="6"/>
      <c r="K322" s="6"/>
      <c r="L322" s="6"/>
      <c r="M322" s="2"/>
    </row>
    <row r="323" spans="1:13" ht="15.75">
      <c r="A323" s="2"/>
      <c r="B323" s="5">
        <v>16</v>
      </c>
      <c r="C323" s="6"/>
      <c r="D323" s="6"/>
      <c r="E323" s="6"/>
      <c r="F323" s="6">
        <v>47.82</v>
      </c>
      <c r="G323" s="6">
        <v>223.56</v>
      </c>
      <c r="H323" s="6">
        <v>98.47</v>
      </c>
      <c r="I323" s="6"/>
      <c r="J323" s="6"/>
      <c r="K323" s="6"/>
      <c r="L323" s="6"/>
      <c r="M323" s="2"/>
    </row>
    <row r="324" spans="1:13" ht="15.75">
      <c r="A324" s="2"/>
      <c r="B324" s="5">
        <v>17</v>
      </c>
      <c r="C324" s="6"/>
      <c r="D324" s="6"/>
      <c r="E324" s="6"/>
      <c r="F324" s="6">
        <v>56.5</v>
      </c>
      <c r="G324" s="6">
        <v>234.97</v>
      </c>
      <c r="H324" s="6">
        <v>96.41</v>
      </c>
      <c r="I324" s="6"/>
      <c r="J324" s="6"/>
      <c r="K324" s="6"/>
      <c r="L324" s="6"/>
      <c r="M324" s="2"/>
    </row>
    <row r="325" spans="1:13" ht="15.75">
      <c r="A325" s="2"/>
      <c r="B325" s="5">
        <v>18</v>
      </c>
      <c r="C325" s="6"/>
      <c r="D325" s="6"/>
      <c r="E325" s="6"/>
      <c r="F325" s="6">
        <v>56.54</v>
      </c>
      <c r="G325" s="6">
        <v>122.81</v>
      </c>
      <c r="H325" s="6">
        <v>144.44</v>
      </c>
      <c r="I325" s="6"/>
      <c r="J325" s="6"/>
      <c r="K325" s="6"/>
      <c r="L325" s="6"/>
      <c r="M325" s="2"/>
    </row>
    <row r="326" spans="1:13" ht="15.75">
      <c r="A326" s="2"/>
      <c r="B326" s="5">
        <v>19</v>
      </c>
      <c r="C326" s="6"/>
      <c r="D326" s="6"/>
      <c r="E326" s="6"/>
      <c r="F326" s="6">
        <v>55.7</v>
      </c>
      <c r="G326" s="6">
        <v>67.56</v>
      </c>
      <c r="H326" s="6">
        <v>232.87</v>
      </c>
      <c r="I326" s="6"/>
      <c r="J326" s="6"/>
      <c r="K326" s="6"/>
      <c r="L326" s="6"/>
      <c r="M326" s="2"/>
    </row>
    <row r="327" spans="1:13" ht="15.75">
      <c r="A327" s="2"/>
      <c r="B327" s="5">
        <v>20</v>
      </c>
      <c r="C327" s="6"/>
      <c r="D327" s="6"/>
      <c r="E327" s="6"/>
      <c r="F327" s="6">
        <v>55.13</v>
      </c>
      <c r="G327" s="6">
        <v>68.09</v>
      </c>
      <c r="H327" s="6">
        <v>313.11</v>
      </c>
      <c r="I327" s="6"/>
      <c r="J327" s="6"/>
      <c r="K327" s="6"/>
      <c r="L327" s="6"/>
      <c r="M327" s="2"/>
    </row>
    <row r="328" spans="1:13" ht="15.75">
      <c r="A328" s="2"/>
      <c r="B328" s="5">
        <v>21</v>
      </c>
      <c r="C328" s="6"/>
      <c r="D328" s="6"/>
      <c r="E328" s="6"/>
      <c r="F328" s="6">
        <v>54.77</v>
      </c>
      <c r="G328" s="6">
        <v>86.53</v>
      </c>
      <c r="H328" s="6">
        <v>385.16</v>
      </c>
      <c r="I328" s="6"/>
      <c r="J328" s="6"/>
      <c r="K328" s="6"/>
      <c r="L328" s="6"/>
      <c r="M328" s="2"/>
    </row>
    <row r="329" spans="1:13" ht="15.75">
      <c r="A329" s="2"/>
      <c r="B329" s="5">
        <v>22</v>
      </c>
      <c r="C329" s="6"/>
      <c r="D329" s="6"/>
      <c r="E329" s="6"/>
      <c r="F329" s="6">
        <v>54.7</v>
      </c>
      <c r="G329" s="6">
        <v>105.19</v>
      </c>
      <c r="H329" s="6">
        <v>376.27</v>
      </c>
      <c r="I329" s="6"/>
      <c r="J329" s="6"/>
      <c r="K329" s="6"/>
      <c r="L329" s="6"/>
      <c r="M329" s="2"/>
    </row>
    <row r="330" spans="1:13" ht="15.75">
      <c r="A330" s="2"/>
      <c r="B330" s="5">
        <v>23</v>
      </c>
      <c r="C330" s="6"/>
      <c r="D330" s="6"/>
      <c r="E330" s="6"/>
      <c r="F330" s="6">
        <v>82.26</v>
      </c>
      <c r="G330" s="6">
        <v>125.1</v>
      </c>
      <c r="H330" s="6">
        <v>322.27999999999997</v>
      </c>
      <c r="I330" s="6"/>
      <c r="J330" s="6"/>
      <c r="K330" s="6"/>
      <c r="L330" s="6"/>
      <c r="M330" s="2"/>
    </row>
    <row r="331" spans="1:13" ht="15.75">
      <c r="A331" s="2"/>
      <c r="B331" s="5">
        <v>24</v>
      </c>
      <c r="C331" s="6"/>
      <c r="D331" s="6"/>
      <c r="E331" s="6"/>
      <c r="F331" s="6">
        <v>114.54</v>
      </c>
      <c r="G331" s="6">
        <v>211.97</v>
      </c>
      <c r="H331" s="6">
        <v>309.31</v>
      </c>
      <c r="I331" s="6"/>
      <c r="J331" s="6"/>
      <c r="K331" s="6"/>
      <c r="L331" s="6"/>
      <c r="M331" s="2"/>
    </row>
    <row r="332" spans="1:13" ht="15.75">
      <c r="A332" s="2"/>
      <c r="B332" s="5">
        <v>25</v>
      </c>
      <c r="C332" s="6"/>
      <c r="D332" s="6"/>
      <c r="E332" s="6"/>
      <c r="F332" s="6">
        <v>158.6</v>
      </c>
      <c r="G332" s="6">
        <v>304.41000000000003</v>
      </c>
      <c r="H332" s="6">
        <v>177.24</v>
      </c>
      <c r="I332" s="6"/>
      <c r="J332" s="6"/>
      <c r="K332" s="6"/>
      <c r="L332" s="6"/>
      <c r="M332" s="2"/>
    </row>
    <row r="333" spans="1:13" ht="15.75">
      <c r="A333" s="2"/>
      <c r="B333" s="5">
        <v>26</v>
      </c>
      <c r="C333" s="6"/>
      <c r="D333" s="6"/>
      <c r="E333" s="6"/>
      <c r="F333" s="6">
        <v>196.5</v>
      </c>
      <c r="G333" s="6">
        <v>356.38</v>
      </c>
      <c r="H333" s="6">
        <v>100.7</v>
      </c>
      <c r="I333" s="6"/>
      <c r="J333" s="6"/>
      <c r="K333" s="6"/>
      <c r="L333" s="6"/>
      <c r="M333" s="2"/>
    </row>
    <row r="334" spans="1:13" ht="15.75">
      <c r="A334" s="2"/>
      <c r="B334" s="5">
        <v>27</v>
      </c>
      <c r="C334" s="6"/>
      <c r="D334" s="6"/>
      <c r="E334" s="6">
        <v>53.02</v>
      </c>
      <c r="F334" s="6">
        <v>137.41999999999999</v>
      </c>
      <c r="G334" s="6">
        <v>368.41</v>
      </c>
      <c r="H334" s="6">
        <v>98.19</v>
      </c>
      <c r="I334" s="6"/>
      <c r="J334" s="6"/>
      <c r="K334" s="6"/>
      <c r="L334" s="6"/>
      <c r="M334" s="2"/>
    </row>
    <row r="335" spans="1:13" ht="15.75">
      <c r="A335" s="2"/>
      <c r="B335" s="5">
        <v>28</v>
      </c>
      <c r="C335" s="6"/>
      <c r="D335" s="6"/>
      <c r="E335" s="6">
        <v>83.82</v>
      </c>
      <c r="F335" s="6">
        <v>104.46</v>
      </c>
      <c r="G335" s="6">
        <v>389.38</v>
      </c>
      <c r="H335" s="6">
        <v>100.38</v>
      </c>
      <c r="I335" s="6"/>
      <c r="J335" s="6"/>
      <c r="K335" s="6"/>
      <c r="L335" s="6"/>
      <c r="M335" s="2"/>
    </row>
    <row r="336" spans="1:13" ht="15.75">
      <c r="A336" s="2"/>
      <c r="B336" s="5">
        <v>29</v>
      </c>
      <c r="C336" s="6"/>
      <c r="D336" s="6"/>
      <c r="E336" s="6">
        <v>43.07</v>
      </c>
      <c r="F336" s="6">
        <v>105.39</v>
      </c>
      <c r="G336" s="6">
        <v>369.37</v>
      </c>
      <c r="H336" s="6">
        <v>104.91</v>
      </c>
      <c r="I336" s="6"/>
      <c r="J336" s="6"/>
      <c r="K336" s="6"/>
      <c r="L336" s="6"/>
      <c r="M336" s="2"/>
    </row>
    <row r="337" spans="1:13" ht="15.75">
      <c r="A337" s="2"/>
      <c r="B337" s="5">
        <v>30</v>
      </c>
      <c r="C337" s="6"/>
      <c r="D337" s="6"/>
      <c r="E337" s="6">
        <v>14.49</v>
      </c>
      <c r="F337" s="6">
        <v>111.94</v>
      </c>
      <c r="G337" s="6">
        <v>329.78</v>
      </c>
      <c r="H337" s="6">
        <v>116.18</v>
      </c>
      <c r="I337" s="6"/>
      <c r="J337" s="6"/>
      <c r="K337" s="6"/>
      <c r="L337" s="6"/>
      <c r="M337" s="2"/>
    </row>
    <row r="338" spans="1:13" ht="15.75">
      <c r="A338" s="2"/>
      <c r="B338" s="5">
        <v>31</v>
      </c>
      <c r="C338" s="7"/>
      <c r="D338" s="8" t="s">
        <v>18</v>
      </c>
      <c r="E338" s="7">
        <v>14.62</v>
      </c>
      <c r="F338" s="8" t="s">
        <v>18</v>
      </c>
      <c r="G338" s="6">
        <v>316.24</v>
      </c>
      <c r="H338" s="7">
        <v>119.09</v>
      </c>
      <c r="I338" s="9" t="s">
        <v>18</v>
      </c>
      <c r="J338" s="10"/>
      <c r="K338" s="9" t="s">
        <v>18</v>
      </c>
      <c r="L338" s="10"/>
      <c r="M338" s="2"/>
    </row>
    <row r="339" spans="1:13" ht="15.75">
      <c r="A339" s="2" t="s">
        <v>19</v>
      </c>
      <c r="B339" s="2"/>
      <c r="C339" s="11">
        <f t="shared" ref="C339:L339" si="12">SUM(C308:C338)</f>
        <v>0</v>
      </c>
      <c r="D339" s="11">
        <f t="shared" si="12"/>
        <v>0</v>
      </c>
      <c r="E339" s="11">
        <f t="shared" si="12"/>
        <v>209.02</v>
      </c>
      <c r="F339" s="11">
        <f t="shared" si="12"/>
        <v>1653.6800000000003</v>
      </c>
      <c r="G339" s="11">
        <f t="shared" si="12"/>
        <v>5957.1899999999987</v>
      </c>
      <c r="H339" s="11">
        <f t="shared" si="12"/>
        <v>6714.88</v>
      </c>
      <c r="I339" s="11">
        <f t="shared" si="12"/>
        <v>597.77</v>
      </c>
      <c r="J339" s="11">
        <f t="shared" si="12"/>
        <v>0</v>
      </c>
      <c r="K339" s="11">
        <f t="shared" si="12"/>
        <v>0</v>
      </c>
      <c r="L339" s="11">
        <f t="shared" si="12"/>
        <v>0</v>
      </c>
      <c r="M339" s="2"/>
    </row>
    <row r="340" spans="1:13" ht="15.75">
      <c r="A340" s="2" t="s">
        <v>20</v>
      </c>
      <c r="B340" s="2"/>
      <c r="C340" s="12">
        <f t="shared" ref="C340:L340" si="13">C339*1.9835</f>
        <v>0</v>
      </c>
      <c r="D340" s="12">
        <f t="shared" si="13"/>
        <v>0</v>
      </c>
      <c r="E340" s="12">
        <f t="shared" si="13"/>
        <v>414.59117000000003</v>
      </c>
      <c r="F340" s="12">
        <f t="shared" si="13"/>
        <v>3280.0742800000007</v>
      </c>
      <c r="G340" s="12">
        <f t="shared" si="13"/>
        <v>11816.086364999997</v>
      </c>
      <c r="H340" s="12">
        <f t="shared" si="13"/>
        <v>13318.964480000001</v>
      </c>
      <c r="I340" s="12">
        <f t="shared" si="13"/>
        <v>1185.6767950000001</v>
      </c>
      <c r="J340" s="12">
        <f t="shared" si="13"/>
        <v>0</v>
      </c>
      <c r="K340" s="12">
        <f t="shared" si="13"/>
        <v>0</v>
      </c>
      <c r="L340" s="12">
        <f t="shared" si="13"/>
        <v>0</v>
      </c>
      <c r="M340" s="2"/>
    </row>
    <row r="341" spans="1:13" ht="15.75">
      <c r="A341" s="2"/>
      <c r="B341" s="2"/>
      <c r="C341" s="11"/>
      <c r="D341" s="11"/>
      <c r="E341" s="11"/>
      <c r="F341" s="11"/>
      <c r="G341" s="11"/>
      <c r="H341" s="11"/>
      <c r="I341" s="11" t="s">
        <v>21</v>
      </c>
      <c r="J341" s="11"/>
      <c r="K341" s="13">
        <f>COUNTA(C308:L338)-4</f>
        <v>105</v>
      </c>
      <c r="L341" s="11" t="s">
        <v>22</v>
      </c>
      <c r="M341" s="2"/>
    </row>
    <row r="342" spans="1:13" ht="16.5" thickBot="1">
      <c r="A342" s="14">
        <v>2008</v>
      </c>
      <c r="B342" s="14" t="s">
        <v>23</v>
      </c>
      <c r="C342" s="14"/>
      <c r="D342" s="15">
        <f>SUM(C339:L339)</f>
        <v>15132.54</v>
      </c>
      <c r="E342" s="16" t="s">
        <v>19</v>
      </c>
      <c r="F342" s="16"/>
      <c r="G342" s="15">
        <f>D342*1.9835</f>
        <v>30015.393090000001</v>
      </c>
      <c r="H342" s="16" t="s">
        <v>24</v>
      </c>
      <c r="I342" s="14" t="s">
        <v>25</v>
      </c>
      <c r="J342" s="14"/>
      <c r="K342" s="17">
        <v>105</v>
      </c>
      <c r="L342" s="14" t="s">
        <v>22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 ht="15.75">
      <c r="A344" s="2" t="s">
        <v>1</v>
      </c>
      <c r="B344" s="2"/>
      <c r="C344" s="2"/>
      <c r="D344" s="2"/>
      <c r="E344" s="1" t="s">
        <v>2</v>
      </c>
      <c r="F344" s="2"/>
      <c r="G344" s="2" t="s">
        <v>3</v>
      </c>
      <c r="H344" s="2"/>
      <c r="I344" s="2" t="s">
        <v>4</v>
      </c>
      <c r="J344" s="2"/>
      <c r="K344" s="2" t="s">
        <v>5</v>
      </c>
      <c r="L344" s="2"/>
      <c r="M344" s="2"/>
    </row>
    <row r="345" spans="1:13" ht="16.5" thickBot="1">
      <c r="A345" s="3" t="s">
        <v>6</v>
      </c>
      <c r="B345" s="3" t="s">
        <v>7</v>
      </c>
      <c r="C345" s="4" t="s">
        <v>8</v>
      </c>
      <c r="D345" s="4" t="s">
        <v>9</v>
      </c>
      <c r="E345" s="4" t="s">
        <v>10</v>
      </c>
      <c r="F345" s="4" t="s">
        <v>11</v>
      </c>
      <c r="G345" s="4" t="s">
        <v>12</v>
      </c>
      <c r="H345" s="4" t="s">
        <v>13</v>
      </c>
      <c r="I345" s="4" t="s">
        <v>14</v>
      </c>
      <c r="J345" s="4" t="s">
        <v>15</v>
      </c>
      <c r="K345" s="4" t="s">
        <v>16</v>
      </c>
      <c r="L345" s="4" t="s">
        <v>17</v>
      </c>
      <c r="M345" s="2"/>
    </row>
    <row r="346" spans="1:13" ht="16.5" thickTop="1">
      <c r="A346" s="1">
        <v>2009</v>
      </c>
      <c r="B346" s="5">
        <v>1</v>
      </c>
      <c r="C346" s="6"/>
      <c r="D346" s="6"/>
      <c r="E346" s="6"/>
      <c r="F346" s="6">
        <v>7.43</v>
      </c>
      <c r="G346" s="6">
        <v>340.87</v>
      </c>
      <c r="H346" s="6">
        <v>132.94999999999999</v>
      </c>
      <c r="I346" s="6">
        <v>141.31</v>
      </c>
      <c r="J346" s="6"/>
      <c r="K346" s="6"/>
      <c r="L346" s="6"/>
      <c r="M346" s="2"/>
    </row>
    <row r="347" spans="1:13" ht="15.75">
      <c r="A347" s="2"/>
      <c r="B347" s="5">
        <v>2</v>
      </c>
      <c r="C347" s="6"/>
      <c r="D347" s="6"/>
      <c r="E347" s="6"/>
      <c r="F347" s="6">
        <v>7.78</v>
      </c>
      <c r="G347" s="6">
        <v>328.09</v>
      </c>
      <c r="H347" s="6">
        <v>75.97</v>
      </c>
      <c r="I347" s="6">
        <v>153.59</v>
      </c>
      <c r="J347" s="6"/>
      <c r="K347" s="6"/>
      <c r="L347" s="6"/>
      <c r="M347" s="2"/>
    </row>
    <row r="348" spans="1:13" ht="15.75">
      <c r="A348" s="2"/>
      <c r="B348" s="5">
        <v>3</v>
      </c>
      <c r="C348" s="6"/>
      <c r="D348" s="6"/>
      <c r="E348" s="6"/>
      <c r="F348" s="6">
        <v>7.81</v>
      </c>
      <c r="G348" s="6">
        <v>299.87</v>
      </c>
      <c r="H348" s="6">
        <v>82.35</v>
      </c>
      <c r="I348" s="6">
        <v>157.82</v>
      </c>
      <c r="J348" s="6"/>
      <c r="K348" s="6"/>
      <c r="L348" s="6"/>
      <c r="M348" s="2"/>
    </row>
    <row r="349" spans="1:13" ht="15.75">
      <c r="A349" s="2"/>
      <c r="B349" s="5">
        <v>4</v>
      </c>
      <c r="C349" s="6"/>
      <c r="D349" s="6"/>
      <c r="E349" s="6"/>
      <c r="F349" s="6">
        <v>31.63</v>
      </c>
      <c r="G349" s="6">
        <v>152.91999999999999</v>
      </c>
      <c r="H349" s="6">
        <v>103.48</v>
      </c>
      <c r="I349" s="6">
        <v>63.53</v>
      </c>
      <c r="J349" s="6"/>
      <c r="K349" s="6"/>
      <c r="L349" s="6"/>
      <c r="M349" s="2"/>
    </row>
    <row r="350" spans="1:13" ht="15.75">
      <c r="A350" s="2"/>
      <c r="B350" s="5">
        <v>5</v>
      </c>
      <c r="C350" s="6"/>
      <c r="D350" s="6"/>
      <c r="E350" s="6"/>
      <c r="F350" s="6">
        <v>43.11</v>
      </c>
      <c r="G350" s="6">
        <v>83.65</v>
      </c>
      <c r="H350" s="6">
        <v>142.16999999999999</v>
      </c>
      <c r="I350" s="6">
        <v>18.45</v>
      </c>
      <c r="J350" s="6"/>
      <c r="K350" s="6"/>
      <c r="L350" s="6"/>
      <c r="M350" s="2"/>
    </row>
    <row r="351" spans="1:13" ht="15.75">
      <c r="A351" s="2"/>
      <c r="B351" s="5">
        <v>6</v>
      </c>
      <c r="C351" s="6"/>
      <c r="D351" s="6"/>
      <c r="E351" s="6"/>
      <c r="F351" s="6">
        <v>42.89</v>
      </c>
      <c r="G351" s="6">
        <v>104.78</v>
      </c>
      <c r="H351" s="6">
        <v>217.53</v>
      </c>
      <c r="I351" s="6">
        <v>19.11</v>
      </c>
      <c r="J351" s="6"/>
      <c r="K351" s="6"/>
      <c r="L351" s="6"/>
      <c r="M351" s="2"/>
    </row>
    <row r="352" spans="1:13" ht="15.75">
      <c r="A352" s="2"/>
      <c r="B352" s="5">
        <v>7</v>
      </c>
      <c r="C352" s="6"/>
      <c r="D352" s="6"/>
      <c r="E352" s="6"/>
      <c r="F352" s="6">
        <v>43.15</v>
      </c>
      <c r="G352" s="6">
        <v>142.26</v>
      </c>
      <c r="H352" s="6">
        <v>300.99</v>
      </c>
      <c r="I352" s="6">
        <v>19.57</v>
      </c>
      <c r="J352" s="6"/>
      <c r="K352" s="6"/>
      <c r="L352" s="6"/>
      <c r="M352" s="2"/>
    </row>
    <row r="353" spans="1:13" ht="15.75">
      <c r="A353" s="2"/>
      <c r="B353" s="5">
        <v>8</v>
      </c>
      <c r="C353" s="6"/>
      <c r="D353" s="6"/>
      <c r="E353" s="6"/>
      <c r="F353" s="6">
        <v>56.55</v>
      </c>
      <c r="G353" s="6">
        <v>194.66</v>
      </c>
      <c r="H353" s="6">
        <v>429.02</v>
      </c>
      <c r="I353" s="6">
        <v>39.979999999999997</v>
      </c>
      <c r="J353" s="6"/>
      <c r="K353" s="6"/>
      <c r="L353" s="6"/>
      <c r="M353" s="2"/>
    </row>
    <row r="354" spans="1:13" ht="15.75">
      <c r="A354" s="2"/>
      <c r="B354" s="5">
        <v>9</v>
      </c>
      <c r="C354" s="6"/>
      <c r="D354" s="6"/>
      <c r="E354" s="6"/>
      <c r="F354" s="6">
        <v>69.13</v>
      </c>
      <c r="G354" s="6">
        <v>284</v>
      </c>
      <c r="H354" s="6">
        <v>474.83</v>
      </c>
      <c r="I354" s="6">
        <v>40.549999999999997</v>
      </c>
      <c r="J354" s="6"/>
      <c r="K354" s="6"/>
      <c r="L354" s="6"/>
      <c r="M354" s="2"/>
    </row>
    <row r="355" spans="1:13" ht="15.75">
      <c r="A355" s="2"/>
      <c r="B355" s="5">
        <v>10</v>
      </c>
      <c r="C355" s="6"/>
      <c r="D355" s="6"/>
      <c r="E355" s="6"/>
      <c r="F355" s="6">
        <v>69.400000000000006</v>
      </c>
      <c r="G355" s="6">
        <v>338.14</v>
      </c>
      <c r="H355" s="6">
        <v>480.2</v>
      </c>
      <c r="I355" s="6">
        <v>47.77</v>
      </c>
      <c r="J355" s="6"/>
      <c r="K355" s="6"/>
      <c r="L355" s="6"/>
      <c r="M355" s="2"/>
    </row>
    <row r="356" spans="1:13" ht="15.75">
      <c r="A356" s="2"/>
      <c r="B356" s="5">
        <v>11</v>
      </c>
      <c r="C356" s="6"/>
      <c r="D356" s="6"/>
      <c r="E356" s="6"/>
      <c r="F356" s="6">
        <v>80.19</v>
      </c>
      <c r="G356" s="6">
        <v>364.3</v>
      </c>
      <c r="H356" s="6">
        <v>461.23</v>
      </c>
      <c r="I356" s="6">
        <v>66</v>
      </c>
      <c r="J356" s="6"/>
      <c r="K356" s="6"/>
      <c r="L356" s="6"/>
      <c r="M356" s="2"/>
    </row>
    <row r="357" spans="1:13" ht="15.75">
      <c r="A357" s="2"/>
      <c r="B357" s="5">
        <v>12</v>
      </c>
      <c r="C357" s="6"/>
      <c r="D357" s="6"/>
      <c r="E357" s="6"/>
      <c r="F357" s="6">
        <v>88.41</v>
      </c>
      <c r="G357" s="6">
        <v>349.84</v>
      </c>
      <c r="H357" s="6">
        <v>396.75</v>
      </c>
      <c r="I357" s="6">
        <v>24.56</v>
      </c>
      <c r="J357" s="6"/>
      <c r="K357" s="6"/>
      <c r="L357" s="6"/>
      <c r="M357" s="2"/>
    </row>
    <row r="358" spans="1:13" ht="15.75">
      <c r="A358" s="2"/>
      <c r="B358" s="5">
        <v>13</v>
      </c>
      <c r="C358" s="6"/>
      <c r="D358" s="6"/>
      <c r="E358" s="6"/>
      <c r="F358" s="6">
        <v>90.5</v>
      </c>
      <c r="G358" s="6">
        <v>174.12</v>
      </c>
      <c r="H358" s="6">
        <v>371.22</v>
      </c>
      <c r="I358" s="6"/>
      <c r="J358" s="6"/>
      <c r="K358" s="6"/>
      <c r="L358" s="6"/>
      <c r="M358" s="2"/>
    </row>
    <row r="359" spans="1:13" ht="15.75">
      <c r="A359" s="2"/>
      <c r="B359" s="5">
        <v>14</v>
      </c>
      <c r="C359" s="6"/>
      <c r="D359" s="6"/>
      <c r="E359" s="6"/>
      <c r="F359" s="6">
        <v>89.7</v>
      </c>
      <c r="G359" s="6">
        <v>78.31</v>
      </c>
      <c r="H359" s="6">
        <v>330.9</v>
      </c>
      <c r="I359" s="6"/>
      <c r="J359" s="6"/>
      <c r="K359" s="6"/>
      <c r="L359" s="6"/>
      <c r="M359" s="2"/>
    </row>
    <row r="360" spans="1:13" ht="15.75">
      <c r="A360" s="2"/>
      <c r="B360" s="5">
        <v>15</v>
      </c>
      <c r="C360" s="6"/>
      <c r="D360" s="6"/>
      <c r="E360" s="6"/>
      <c r="F360" s="6">
        <v>89.85</v>
      </c>
      <c r="G360" s="6">
        <v>75.819999999999993</v>
      </c>
      <c r="H360" s="6">
        <v>260.29000000000002</v>
      </c>
      <c r="I360" s="6"/>
      <c r="J360" s="6"/>
      <c r="K360" s="6"/>
      <c r="L360" s="6"/>
      <c r="M360" s="2"/>
    </row>
    <row r="361" spans="1:13" ht="15.75">
      <c r="A361" s="2"/>
      <c r="B361" s="5">
        <v>16</v>
      </c>
      <c r="C361" s="6"/>
      <c r="D361" s="6"/>
      <c r="E361" s="6"/>
      <c r="F361" s="6">
        <v>89.11</v>
      </c>
      <c r="G361" s="6">
        <v>76.040000000000006</v>
      </c>
      <c r="H361" s="6">
        <v>237.9</v>
      </c>
      <c r="I361" s="6"/>
      <c r="J361" s="6"/>
      <c r="K361" s="6"/>
      <c r="L361" s="6"/>
      <c r="M361" s="2"/>
    </row>
    <row r="362" spans="1:13" ht="15.75">
      <c r="A362" s="2"/>
      <c r="B362" s="5">
        <v>17</v>
      </c>
      <c r="C362" s="6"/>
      <c r="D362" s="6"/>
      <c r="E362" s="6"/>
      <c r="F362" s="6">
        <v>100.31</v>
      </c>
      <c r="G362" s="6">
        <v>57.46</v>
      </c>
      <c r="H362" s="6">
        <v>164.72</v>
      </c>
      <c r="I362" s="6"/>
      <c r="J362" s="6"/>
      <c r="K362" s="6"/>
      <c r="L362" s="6"/>
      <c r="M362" s="2"/>
    </row>
    <row r="363" spans="1:13" ht="15.75">
      <c r="A363" s="2"/>
      <c r="B363" s="5">
        <v>18</v>
      </c>
      <c r="C363" s="6"/>
      <c r="D363" s="6"/>
      <c r="E363" s="6">
        <v>121.62</v>
      </c>
      <c r="F363" s="6">
        <v>109.4</v>
      </c>
      <c r="G363" s="6">
        <v>49.62</v>
      </c>
      <c r="H363" s="6">
        <v>132.28</v>
      </c>
      <c r="I363" s="6"/>
      <c r="J363" s="6"/>
      <c r="K363" s="6"/>
      <c r="L363" s="6"/>
      <c r="M363" s="2"/>
    </row>
    <row r="364" spans="1:13" ht="15.75">
      <c r="A364" s="2"/>
      <c r="B364" s="5">
        <v>19</v>
      </c>
      <c r="C364" s="6"/>
      <c r="D364" s="6"/>
      <c r="E364" s="6">
        <v>84.92</v>
      </c>
      <c r="F364" s="6">
        <v>118.93</v>
      </c>
      <c r="G364" s="6">
        <v>50.12</v>
      </c>
      <c r="H364" s="6">
        <v>131.21</v>
      </c>
      <c r="I364" s="6"/>
      <c r="J364" s="6"/>
      <c r="K364" s="6"/>
      <c r="L364" s="6"/>
      <c r="M364" s="2"/>
    </row>
    <row r="365" spans="1:13" ht="15.75">
      <c r="A365" s="2"/>
      <c r="B365" s="5">
        <v>20</v>
      </c>
      <c r="C365" s="6"/>
      <c r="D365" s="6"/>
      <c r="E365" s="6">
        <v>27.87</v>
      </c>
      <c r="F365" s="6">
        <v>121.64</v>
      </c>
      <c r="G365" s="6">
        <v>74.010000000000005</v>
      </c>
      <c r="H365" s="6">
        <v>130.47999999999999</v>
      </c>
      <c r="I365" s="6"/>
      <c r="J365" s="6"/>
      <c r="K365" s="6"/>
      <c r="L365" s="6"/>
      <c r="M365" s="2"/>
    </row>
    <row r="366" spans="1:13" ht="15.75">
      <c r="A366" s="2"/>
      <c r="B366" s="5">
        <v>21</v>
      </c>
      <c r="C366" s="6"/>
      <c r="D366" s="6"/>
      <c r="E366" s="6">
        <v>28.29</v>
      </c>
      <c r="F366" s="6">
        <v>121.47</v>
      </c>
      <c r="G366" s="6">
        <v>93.2</v>
      </c>
      <c r="H366" s="6">
        <v>137.61000000000001</v>
      </c>
      <c r="I366" s="6"/>
      <c r="J366" s="6"/>
      <c r="K366" s="6"/>
      <c r="L366" s="6"/>
      <c r="M366" s="2"/>
    </row>
    <row r="367" spans="1:13" ht="15.75">
      <c r="A367" s="2"/>
      <c r="B367" s="5">
        <v>22</v>
      </c>
      <c r="C367" s="6"/>
      <c r="D367" s="6"/>
      <c r="E367" s="6">
        <v>14.72</v>
      </c>
      <c r="F367" s="6">
        <v>117.29</v>
      </c>
      <c r="G367" s="6">
        <v>160.62</v>
      </c>
      <c r="H367" s="6">
        <v>207.05</v>
      </c>
      <c r="I367" s="6"/>
      <c r="J367" s="6"/>
      <c r="K367" s="6"/>
      <c r="L367" s="6"/>
      <c r="M367" s="2"/>
    </row>
    <row r="368" spans="1:13" ht="15.75">
      <c r="A368" s="2"/>
      <c r="B368" s="5">
        <v>23</v>
      </c>
      <c r="C368" s="6"/>
      <c r="D368" s="6"/>
      <c r="E368" s="6">
        <v>12.66</v>
      </c>
      <c r="F368" s="6">
        <v>115.4</v>
      </c>
      <c r="G368" s="6">
        <v>265.75</v>
      </c>
      <c r="H368" s="6">
        <v>237.09</v>
      </c>
      <c r="I368" s="6"/>
      <c r="J368" s="6"/>
      <c r="K368" s="6"/>
      <c r="L368" s="6"/>
      <c r="M368" s="2"/>
    </row>
    <row r="369" spans="1:13" ht="15.75">
      <c r="A369" s="2"/>
      <c r="B369" s="5">
        <v>24</v>
      </c>
      <c r="C369" s="6"/>
      <c r="D369" s="6"/>
      <c r="E369" s="6">
        <v>12.9</v>
      </c>
      <c r="F369" s="6">
        <v>120.92</v>
      </c>
      <c r="G369" s="6">
        <v>321.05</v>
      </c>
      <c r="H369" s="6">
        <v>310.47000000000003</v>
      </c>
      <c r="I369" s="6"/>
      <c r="J369" s="6"/>
      <c r="K369" s="6"/>
      <c r="L369" s="6"/>
      <c r="M369" s="2"/>
    </row>
    <row r="370" spans="1:13" ht="15.75">
      <c r="A370" s="2"/>
      <c r="B370" s="5">
        <v>25</v>
      </c>
      <c r="C370" s="6"/>
      <c r="D370" s="6"/>
      <c r="E370" s="6">
        <v>13.08</v>
      </c>
      <c r="F370" s="6">
        <v>118.74</v>
      </c>
      <c r="G370" s="6">
        <v>379.45</v>
      </c>
      <c r="H370" s="6">
        <v>389.08</v>
      </c>
      <c r="I370" s="6"/>
      <c r="J370" s="6"/>
      <c r="K370" s="6"/>
      <c r="L370" s="6"/>
      <c r="M370" s="2"/>
    </row>
    <row r="371" spans="1:13" ht="15.75">
      <c r="A371" s="2"/>
      <c r="B371" s="5">
        <v>26</v>
      </c>
      <c r="C371" s="6"/>
      <c r="D371" s="6"/>
      <c r="E371" s="6">
        <v>13.44</v>
      </c>
      <c r="F371" s="6">
        <v>121.36</v>
      </c>
      <c r="G371" s="6">
        <v>395.84</v>
      </c>
      <c r="H371" s="6">
        <v>189.97</v>
      </c>
      <c r="I371" s="6"/>
      <c r="J371" s="6"/>
      <c r="K371" s="6"/>
      <c r="L371" s="6"/>
      <c r="M371" s="2"/>
    </row>
    <row r="372" spans="1:13" ht="15.75">
      <c r="A372" s="2"/>
      <c r="B372" s="5">
        <v>27</v>
      </c>
      <c r="C372" s="6"/>
      <c r="D372" s="6"/>
      <c r="E372" s="6">
        <v>9.51</v>
      </c>
      <c r="F372" s="6">
        <v>155.9</v>
      </c>
      <c r="G372" s="6">
        <v>414</v>
      </c>
      <c r="H372" s="6">
        <v>71.36</v>
      </c>
      <c r="I372" s="6"/>
      <c r="J372" s="6"/>
      <c r="K372" s="6"/>
      <c r="L372" s="6"/>
      <c r="M372" s="2"/>
    </row>
    <row r="373" spans="1:13" ht="15.75">
      <c r="A373" s="2"/>
      <c r="B373" s="5">
        <v>28</v>
      </c>
      <c r="C373" s="6"/>
      <c r="D373" s="6"/>
      <c r="E373" s="6">
        <v>6.92</v>
      </c>
      <c r="F373" s="6">
        <v>169.7</v>
      </c>
      <c r="G373" s="6">
        <v>417.98</v>
      </c>
      <c r="H373" s="6">
        <v>71.8</v>
      </c>
      <c r="I373" s="6"/>
      <c r="J373" s="6"/>
      <c r="K373" s="6"/>
      <c r="L373" s="6"/>
      <c r="M373" s="2"/>
    </row>
    <row r="374" spans="1:13" ht="15.75">
      <c r="A374" s="2"/>
      <c r="B374" s="5">
        <v>29</v>
      </c>
      <c r="C374" s="6"/>
      <c r="D374" s="6"/>
      <c r="E374" s="6">
        <v>6.94</v>
      </c>
      <c r="F374" s="6">
        <v>245.02</v>
      </c>
      <c r="G374" s="6">
        <v>345.02</v>
      </c>
      <c r="H374" s="6">
        <v>74.03</v>
      </c>
      <c r="I374" s="6"/>
      <c r="J374" s="6"/>
      <c r="K374" s="6"/>
      <c r="L374" s="6"/>
      <c r="M374" s="2"/>
    </row>
    <row r="375" spans="1:13" ht="15.75">
      <c r="A375" s="2"/>
      <c r="B375" s="5">
        <v>30</v>
      </c>
      <c r="C375" s="6"/>
      <c r="D375" s="6"/>
      <c r="E375" s="6">
        <v>6.94</v>
      </c>
      <c r="F375" s="6">
        <v>306.41000000000003</v>
      </c>
      <c r="G375" s="6">
        <v>280.22000000000003</v>
      </c>
      <c r="H375" s="6">
        <v>75.23</v>
      </c>
      <c r="I375" s="6"/>
      <c r="J375" s="6"/>
      <c r="K375" s="6"/>
      <c r="L375" s="6"/>
      <c r="M375" s="2"/>
    </row>
    <row r="376" spans="1:13" ht="15.75">
      <c r="A376" s="2"/>
      <c r="B376" s="5">
        <v>31</v>
      </c>
      <c r="C376" s="7"/>
      <c r="D376" s="8" t="s">
        <v>18</v>
      </c>
      <c r="E376" s="7">
        <v>7.03</v>
      </c>
      <c r="F376" s="8" t="s">
        <v>18</v>
      </c>
      <c r="G376" s="6">
        <v>251.22</v>
      </c>
      <c r="H376" s="7">
        <v>91.8</v>
      </c>
      <c r="I376" s="9" t="s">
        <v>18</v>
      </c>
      <c r="J376" s="10"/>
      <c r="K376" s="9" t="s">
        <v>18</v>
      </c>
      <c r="L376" s="10"/>
      <c r="M376" s="2"/>
    </row>
    <row r="377" spans="1:13" ht="15.75">
      <c r="A377" s="2" t="s">
        <v>19</v>
      </c>
      <c r="B377" s="2"/>
      <c r="C377" s="11">
        <f t="shared" ref="C377:L377" si="14">SUM(C346:C376)</f>
        <v>0</v>
      </c>
      <c r="D377" s="11">
        <f t="shared" si="14"/>
        <v>0</v>
      </c>
      <c r="E377" s="11">
        <f t="shared" si="14"/>
        <v>366.84000000000003</v>
      </c>
      <c r="F377" s="11">
        <f t="shared" si="14"/>
        <v>2949.13</v>
      </c>
      <c r="G377" s="11">
        <f t="shared" si="14"/>
        <v>6943.2300000000014</v>
      </c>
      <c r="H377" s="11">
        <f t="shared" si="14"/>
        <v>6911.9599999999991</v>
      </c>
      <c r="I377" s="11">
        <f t="shared" si="14"/>
        <v>792.24</v>
      </c>
      <c r="J377" s="11">
        <f t="shared" si="14"/>
        <v>0</v>
      </c>
      <c r="K377" s="11">
        <f t="shared" si="14"/>
        <v>0</v>
      </c>
      <c r="L377" s="11">
        <f t="shared" si="14"/>
        <v>0</v>
      </c>
      <c r="M377" s="2"/>
    </row>
    <row r="378" spans="1:13" ht="15.75">
      <c r="A378" s="2" t="s">
        <v>20</v>
      </c>
      <c r="B378" s="2"/>
      <c r="C378" s="12">
        <f t="shared" ref="C378:L378" si="15">C377*1.9835</f>
        <v>0</v>
      </c>
      <c r="D378" s="12">
        <f t="shared" si="15"/>
        <v>0</v>
      </c>
      <c r="E378" s="12">
        <f t="shared" si="15"/>
        <v>727.62714000000005</v>
      </c>
      <c r="F378" s="12">
        <f t="shared" si="15"/>
        <v>5849.5993550000003</v>
      </c>
      <c r="G378" s="12">
        <f t="shared" si="15"/>
        <v>13771.896705000003</v>
      </c>
      <c r="H378" s="12">
        <f t="shared" si="15"/>
        <v>13709.872659999999</v>
      </c>
      <c r="I378" s="12">
        <f t="shared" si="15"/>
        <v>1571.40804</v>
      </c>
      <c r="J378" s="12">
        <f t="shared" si="15"/>
        <v>0</v>
      </c>
      <c r="K378" s="12">
        <f t="shared" si="15"/>
        <v>0</v>
      </c>
      <c r="L378" s="12">
        <f t="shared" si="15"/>
        <v>0</v>
      </c>
      <c r="M378" s="2"/>
    </row>
    <row r="379" spans="1:13" ht="15.75">
      <c r="A379" s="2"/>
      <c r="B379" s="2"/>
      <c r="C379" s="11"/>
      <c r="D379" s="11"/>
      <c r="E379" s="11"/>
      <c r="F379" s="11"/>
      <c r="G379" s="11"/>
      <c r="H379" s="11"/>
      <c r="I379" s="11" t="s">
        <v>21</v>
      </c>
      <c r="J379" s="11"/>
      <c r="K379" s="13">
        <f>COUNTA(C346:L376)-4</f>
        <v>118</v>
      </c>
      <c r="L379" s="11" t="s">
        <v>22</v>
      </c>
      <c r="M379" s="2"/>
    </row>
    <row r="380" spans="1:13" ht="16.5" thickBot="1">
      <c r="A380" s="14">
        <v>2009</v>
      </c>
      <c r="B380" s="14" t="s">
        <v>23</v>
      </c>
      <c r="C380" s="14"/>
      <c r="D380" s="15">
        <f>SUM(C377:L377)</f>
        <v>17963.400000000001</v>
      </c>
      <c r="E380" s="16" t="s">
        <v>19</v>
      </c>
      <c r="F380" s="16"/>
      <c r="G380" s="15">
        <f>D380*1.9835</f>
        <v>35630.403900000005</v>
      </c>
      <c r="H380" s="16" t="s">
        <v>24</v>
      </c>
      <c r="I380" s="14" t="s">
        <v>25</v>
      </c>
      <c r="J380" s="14"/>
      <c r="K380" s="17">
        <v>118</v>
      </c>
      <c r="L380" s="14" t="s">
        <v>22</v>
      </c>
      <c r="M380" s="2"/>
    </row>
    <row r="381" spans="1:13" ht="15.75">
      <c r="A381" s="1" t="s">
        <v>0</v>
      </c>
      <c r="B381" s="2"/>
      <c r="C381" s="2"/>
      <c r="D381" s="18"/>
      <c r="E381" s="1"/>
      <c r="F381" s="1"/>
      <c r="G381" s="1"/>
      <c r="H381" s="18"/>
      <c r="I381" s="1"/>
      <c r="J381" s="2"/>
      <c r="K381" s="2"/>
      <c r="L381" s="2"/>
      <c r="M381" s="2"/>
    </row>
    <row r="382" spans="1:13" ht="15.75">
      <c r="A382" s="2" t="s">
        <v>1</v>
      </c>
      <c r="B382" s="2"/>
      <c r="C382" s="2"/>
      <c r="D382" s="2"/>
      <c r="E382" s="1" t="s">
        <v>2</v>
      </c>
      <c r="F382" s="2"/>
      <c r="G382" s="2" t="s">
        <v>3</v>
      </c>
      <c r="H382" s="2"/>
      <c r="I382" s="2" t="s">
        <v>4</v>
      </c>
      <c r="J382" s="2"/>
      <c r="K382" s="2" t="s">
        <v>5</v>
      </c>
      <c r="L382" s="2"/>
    </row>
    <row r="383" spans="1:13" ht="16.5" thickBot="1">
      <c r="A383" s="3" t="s">
        <v>6</v>
      </c>
      <c r="B383" s="3" t="s">
        <v>7</v>
      </c>
      <c r="C383" s="4" t="s">
        <v>8</v>
      </c>
      <c r="D383" s="4" t="s">
        <v>9</v>
      </c>
      <c r="E383" s="4" t="s">
        <v>10</v>
      </c>
      <c r="F383" s="4" t="s">
        <v>11</v>
      </c>
      <c r="G383" s="4" t="s">
        <v>12</v>
      </c>
      <c r="H383" s="4" t="s">
        <v>13</v>
      </c>
      <c r="I383" s="4" t="s">
        <v>14</v>
      </c>
      <c r="J383" s="4" t="s">
        <v>15</v>
      </c>
      <c r="K383" s="4" t="s">
        <v>16</v>
      </c>
      <c r="L383" s="4" t="s">
        <v>17</v>
      </c>
    </row>
    <row r="384" spans="1:13" ht="16.5" thickTop="1">
      <c r="A384" s="1">
        <v>2010</v>
      </c>
      <c r="B384" s="5">
        <v>1</v>
      </c>
      <c r="C384" s="6"/>
      <c r="D384" s="6"/>
      <c r="E384" s="6"/>
      <c r="F384" s="6">
        <v>0</v>
      </c>
      <c r="G384" s="6">
        <v>136.57</v>
      </c>
      <c r="H384" s="6">
        <v>341.33</v>
      </c>
      <c r="I384" s="6">
        <v>273.14999999999998</v>
      </c>
      <c r="J384" s="6"/>
      <c r="K384" s="6"/>
      <c r="L384" s="6"/>
    </row>
    <row r="385" spans="1:12" ht="15.75">
      <c r="A385" s="2"/>
      <c r="B385" s="5">
        <v>2</v>
      </c>
      <c r="C385" s="6"/>
      <c r="D385" s="6"/>
      <c r="E385" s="6"/>
      <c r="F385" s="6">
        <v>74.41</v>
      </c>
      <c r="G385" s="6">
        <v>161.57</v>
      </c>
      <c r="H385" s="6">
        <v>339.12</v>
      </c>
      <c r="I385" s="6">
        <v>188.69</v>
      </c>
      <c r="J385" s="6"/>
      <c r="K385" s="6"/>
      <c r="L385" s="6"/>
    </row>
    <row r="386" spans="1:12" ht="15.75">
      <c r="A386" s="2"/>
      <c r="B386" s="5">
        <v>3</v>
      </c>
      <c r="C386" s="6"/>
      <c r="D386" s="6"/>
      <c r="E386" s="6"/>
      <c r="F386" s="6">
        <v>140.41999999999999</v>
      </c>
      <c r="G386" s="6">
        <v>180</v>
      </c>
      <c r="H386" s="6">
        <v>368.31</v>
      </c>
      <c r="I386" s="6">
        <v>122.83</v>
      </c>
      <c r="J386" s="6"/>
      <c r="K386" s="6"/>
      <c r="L386" s="6"/>
    </row>
    <row r="387" spans="1:12" ht="15.75">
      <c r="A387" s="2"/>
      <c r="B387" s="5">
        <v>4</v>
      </c>
      <c r="C387" s="6"/>
      <c r="D387" s="6"/>
      <c r="E387" s="6"/>
      <c r="F387" s="6">
        <v>5</v>
      </c>
      <c r="G387" s="6">
        <v>185.35</v>
      </c>
      <c r="H387" s="6">
        <v>128.83000000000001</v>
      </c>
      <c r="I387" s="6">
        <v>103.2</v>
      </c>
      <c r="J387" s="6"/>
      <c r="K387" s="6"/>
      <c r="L387" s="6"/>
    </row>
    <row r="388" spans="1:12" ht="15.75">
      <c r="A388" s="2"/>
      <c r="B388" s="5">
        <v>5</v>
      </c>
      <c r="C388" s="6"/>
      <c r="D388" s="6"/>
      <c r="E388" s="6"/>
      <c r="F388" s="6">
        <v>0</v>
      </c>
      <c r="G388" s="6">
        <v>140.26</v>
      </c>
      <c r="H388" s="6">
        <v>52.84</v>
      </c>
      <c r="I388" s="6">
        <v>100.93</v>
      </c>
      <c r="J388" s="6"/>
      <c r="K388" s="6"/>
      <c r="L388" s="6"/>
    </row>
    <row r="389" spans="1:12" ht="15.75">
      <c r="A389" s="2"/>
      <c r="B389" s="5">
        <v>6</v>
      </c>
      <c r="C389" s="6"/>
      <c r="D389" s="6"/>
      <c r="E389" s="6"/>
      <c r="F389" s="6">
        <v>0</v>
      </c>
      <c r="G389" s="6">
        <v>137.02000000000001</v>
      </c>
      <c r="H389" s="6">
        <v>72.650000000000006</v>
      </c>
      <c r="I389" s="6">
        <v>94.44</v>
      </c>
      <c r="J389" s="6"/>
      <c r="K389" s="6"/>
      <c r="L389" s="6"/>
    </row>
    <row r="390" spans="1:12" ht="15.75">
      <c r="A390" s="2"/>
      <c r="B390" s="5">
        <v>7</v>
      </c>
      <c r="C390" s="6"/>
      <c r="D390" s="6"/>
      <c r="E390" s="6"/>
      <c r="F390" s="6">
        <v>0</v>
      </c>
      <c r="G390" s="6">
        <v>175.37</v>
      </c>
      <c r="H390" s="6">
        <v>108.6</v>
      </c>
      <c r="I390" s="6">
        <v>147.46</v>
      </c>
      <c r="J390" s="6"/>
      <c r="K390" s="6"/>
      <c r="L390" s="6"/>
    </row>
    <row r="391" spans="1:12" ht="15.75">
      <c r="A391" s="2"/>
      <c r="B391" s="5">
        <v>8</v>
      </c>
      <c r="C391" s="6"/>
      <c r="D391" s="6"/>
      <c r="E391" s="6"/>
      <c r="F391" s="6">
        <v>0</v>
      </c>
      <c r="G391" s="6">
        <v>221.51</v>
      </c>
      <c r="H391" s="6">
        <v>121.62</v>
      </c>
      <c r="I391" s="6">
        <v>219.24</v>
      </c>
      <c r="J391" s="6"/>
      <c r="K391" s="6"/>
      <c r="L391" s="6"/>
    </row>
    <row r="392" spans="1:12" ht="15.75">
      <c r="A392" s="2"/>
      <c r="B392" s="5">
        <v>9</v>
      </c>
      <c r="C392" s="6"/>
      <c r="D392" s="6"/>
      <c r="E392" s="6"/>
      <c r="F392" s="6">
        <v>9.56</v>
      </c>
      <c r="G392" s="6">
        <v>266.02999999999997</v>
      </c>
      <c r="H392" s="6">
        <v>204.22</v>
      </c>
      <c r="I392" s="6">
        <v>245.09</v>
      </c>
      <c r="J392" s="6"/>
      <c r="K392" s="6"/>
      <c r="L392" s="6"/>
    </row>
    <row r="393" spans="1:12" ht="15.75">
      <c r="A393" s="2"/>
      <c r="B393" s="5">
        <v>10</v>
      </c>
      <c r="C393" s="6"/>
      <c r="D393" s="6"/>
      <c r="E393" s="6"/>
      <c r="F393" s="6">
        <v>10.18</v>
      </c>
      <c r="G393" s="6">
        <v>273.67</v>
      </c>
      <c r="H393" s="6">
        <v>376.56</v>
      </c>
      <c r="I393" s="6">
        <v>211.06</v>
      </c>
      <c r="J393" s="6"/>
      <c r="K393" s="6"/>
      <c r="L393" s="6"/>
    </row>
    <row r="394" spans="1:12" ht="15.75">
      <c r="A394" s="2"/>
      <c r="B394" s="5">
        <v>11</v>
      </c>
      <c r="C394" s="6"/>
      <c r="D394" s="6"/>
      <c r="E394" s="6"/>
      <c r="F394" s="6">
        <v>2.8</v>
      </c>
      <c r="G394" s="6">
        <v>268.02999999999997</v>
      </c>
      <c r="H394" s="6">
        <v>491.64</v>
      </c>
      <c r="I394" s="6">
        <v>169.25</v>
      </c>
      <c r="J394" s="6"/>
      <c r="K394" s="6"/>
      <c r="L394" s="6"/>
    </row>
    <row r="395" spans="1:12" ht="15.75">
      <c r="A395" s="2"/>
      <c r="B395" s="5">
        <v>12</v>
      </c>
      <c r="C395" s="6"/>
      <c r="D395" s="6"/>
      <c r="E395" s="6"/>
      <c r="F395" s="6">
        <v>0</v>
      </c>
      <c r="G395" s="6">
        <v>259.54000000000002</v>
      </c>
      <c r="H395" s="6">
        <v>500.67</v>
      </c>
      <c r="I395" s="6">
        <v>158.13</v>
      </c>
      <c r="J395" s="6"/>
      <c r="K395" s="6"/>
      <c r="L395" s="6"/>
    </row>
    <row r="396" spans="1:12" ht="15.75">
      <c r="A396" s="2"/>
      <c r="B396" s="5">
        <v>13</v>
      </c>
      <c r="C396" s="6"/>
      <c r="D396" s="6"/>
      <c r="E396" s="6"/>
      <c r="F396" s="6">
        <v>0</v>
      </c>
      <c r="G396" s="6">
        <v>273.68</v>
      </c>
      <c r="H396" s="6">
        <v>423.32</v>
      </c>
      <c r="I396" s="6">
        <v>145.27000000000001</v>
      </c>
      <c r="J396" s="6"/>
      <c r="K396" s="6"/>
      <c r="L396" s="6"/>
    </row>
    <row r="397" spans="1:12" ht="15.75">
      <c r="A397" s="2"/>
      <c r="B397" s="5">
        <v>14</v>
      </c>
      <c r="C397" s="6"/>
      <c r="D397" s="6"/>
      <c r="E397" s="6"/>
      <c r="F397" s="6">
        <v>0</v>
      </c>
      <c r="G397" s="6">
        <v>303.01</v>
      </c>
      <c r="H397" s="6">
        <v>303.39999999999998</v>
      </c>
      <c r="I397" s="6">
        <v>29.76</v>
      </c>
      <c r="J397" s="6"/>
      <c r="K397" s="6"/>
      <c r="L397" s="6"/>
    </row>
    <row r="398" spans="1:12" ht="15.75">
      <c r="A398" s="2"/>
      <c r="B398" s="5">
        <v>15</v>
      </c>
      <c r="C398" s="6"/>
      <c r="D398" s="6"/>
      <c r="E398" s="6"/>
      <c r="F398" s="6">
        <v>0</v>
      </c>
      <c r="G398" s="6">
        <v>329.18</v>
      </c>
      <c r="H398" s="6">
        <v>271.33999999999997</v>
      </c>
      <c r="I398" s="6"/>
      <c r="J398" s="6"/>
      <c r="K398" s="6"/>
      <c r="L398" s="6"/>
    </row>
    <row r="399" spans="1:12" ht="15.75">
      <c r="A399" s="2"/>
      <c r="B399" s="5">
        <v>16</v>
      </c>
      <c r="C399" s="6"/>
      <c r="D399" s="6"/>
      <c r="E399" s="6"/>
      <c r="F399" s="6">
        <v>0</v>
      </c>
      <c r="G399" s="6">
        <v>333.38</v>
      </c>
      <c r="H399" s="6">
        <v>238.54</v>
      </c>
      <c r="I399" s="6"/>
      <c r="J399" s="6"/>
      <c r="K399" s="6"/>
      <c r="L399" s="6"/>
    </row>
    <row r="400" spans="1:12" ht="15.75">
      <c r="A400" s="2"/>
      <c r="B400" s="5">
        <v>17</v>
      </c>
      <c r="C400" s="6"/>
      <c r="D400" s="6"/>
      <c r="E400" s="6"/>
      <c r="F400" s="6">
        <v>0</v>
      </c>
      <c r="G400" s="6">
        <v>326.95</v>
      </c>
      <c r="H400" s="6">
        <v>217.99</v>
      </c>
      <c r="I400" s="6"/>
      <c r="J400" s="6"/>
      <c r="K400" s="6"/>
      <c r="L400" s="6"/>
    </row>
    <row r="401" spans="1:12" ht="15.75">
      <c r="A401" s="2"/>
      <c r="B401" s="5">
        <v>18</v>
      </c>
      <c r="C401" s="6"/>
      <c r="D401" s="6"/>
      <c r="E401" s="6"/>
      <c r="F401" s="6">
        <v>0</v>
      </c>
      <c r="G401" s="6">
        <v>324.79000000000002</v>
      </c>
      <c r="H401" s="6">
        <v>231.85</v>
      </c>
      <c r="I401" s="6"/>
      <c r="J401" s="6"/>
      <c r="K401" s="6"/>
      <c r="L401" s="6"/>
    </row>
    <row r="402" spans="1:12" ht="15.75">
      <c r="A402" s="2"/>
      <c r="B402" s="5">
        <v>19</v>
      </c>
      <c r="C402" s="6"/>
      <c r="D402" s="6"/>
      <c r="E402" s="6"/>
      <c r="F402" s="6">
        <v>0</v>
      </c>
      <c r="G402" s="6">
        <v>345.74</v>
      </c>
      <c r="H402" s="6">
        <v>261.36</v>
      </c>
      <c r="I402" s="6"/>
      <c r="J402" s="6"/>
      <c r="K402" s="6"/>
      <c r="L402" s="6"/>
    </row>
    <row r="403" spans="1:12" ht="15.75">
      <c r="A403" s="2"/>
      <c r="B403" s="5">
        <v>20</v>
      </c>
      <c r="C403" s="6"/>
      <c r="D403" s="6"/>
      <c r="E403" s="6"/>
      <c r="F403" s="6">
        <v>0</v>
      </c>
      <c r="G403" s="6">
        <v>361.37</v>
      </c>
      <c r="H403" s="6">
        <v>278.60000000000002</v>
      </c>
      <c r="I403" s="6"/>
      <c r="J403" s="6"/>
      <c r="K403" s="6"/>
      <c r="L403" s="6"/>
    </row>
    <row r="404" spans="1:12" ht="15.75">
      <c r="A404" s="2"/>
      <c r="B404" s="5">
        <v>21</v>
      </c>
      <c r="C404" s="6"/>
      <c r="D404" s="6"/>
      <c r="E404" s="6"/>
      <c r="F404" s="6">
        <v>0</v>
      </c>
      <c r="G404" s="6">
        <v>291.12</v>
      </c>
      <c r="H404" s="6">
        <v>331.08</v>
      </c>
      <c r="I404" s="6"/>
      <c r="J404" s="6"/>
      <c r="K404" s="6"/>
      <c r="L404" s="6"/>
    </row>
    <row r="405" spans="1:12" ht="15.75">
      <c r="A405" s="2"/>
      <c r="B405" s="5">
        <v>22</v>
      </c>
      <c r="C405" s="6"/>
      <c r="D405" s="6"/>
      <c r="E405" s="6"/>
      <c r="F405" s="6">
        <v>20.45</v>
      </c>
      <c r="G405" s="6">
        <v>157.99</v>
      </c>
      <c r="H405" s="6">
        <v>349.53</v>
      </c>
      <c r="I405" s="6"/>
      <c r="J405" s="6"/>
      <c r="K405" s="6"/>
      <c r="L405" s="6"/>
    </row>
    <row r="406" spans="1:12" ht="15.75">
      <c r="A406" s="2"/>
      <c r="B406" s="5">
        <v>23</v>
      </c>
      <c r="C406" s="6"/>
      <c r="D406" s="6"/>
      <c r="E406" s="6"/>
      <c r="F406" s="6">
        <v>55.67</v>
      </c>
      <c r="G406" s="6">
        <v>125.71</v>
      </c>
      <c r="H406" s="6">
        <v>319.77999999999997</v>
      </c>
      <c r="I406" s="6"/>
      <c r="J406" s="6"/>
      <c r="K406" s="6"/>
      <c r="L406" s="6"/>
    </row>
    <row r="407" spans="1:12" ht="15.75">
      <c r="A407" s="2"/>
      <c r="B407" s="5">
        <v>24</v>
      </c>
      <c r="C407" s="6"/>
      <c r="D407" s="6"/>
      <c r="E407" s="6"/>
      <c r="F407" s="6">
        <v>76.63</v>
      </c>
      <c r="G407" s="6">
        <v>148.71</v>
      </c>
      <c r="H407" s="6">
        <v>171.21</v>
      </c>
      <c r="I407" s="6"/>
      <c r="J407" s="6"/>
      <c r="K407" s="6"/>
      <c r="L407" s="6"/>
    </row>
    <row r="408" spans="1:12" ht="15.75">
      <c r="A408" s="2"/>
      <c r="B408" s="5">
        <v>25</v>
      </c>
      <c r="C408" s="6"/>
      <c r="D408" s="6"/>
      <c r="E408" s="6"/>
      <c r="F408" s="6">
        <v>77.16</v>
      </c>
      <c r="G408" s="6">
        <v>158.09</v>
      </c>
      <c r="H408" s="6">
        <v>107</v>
      </c>
      <c r="I408" s="6"/>
      <c r="J408" s="6"/>
      <c r="K408" s="6"/>
      <c r="L408" s="6"/>
    </row>
    <row r="409" spans="1:12" ht="15.75">
      <c r="A409" s="2"/>
      <c r="B409" s="5">
        <v>26</v>
      </c>
      <c r="C409" s="6"/>
      <c r="D409" s="6"/>
      <c r="E409" s="6"/>
      <c r="F409" s="6">
        <v>77.27</v>
      </c>
      <c r="G409" s="6">
        <v>268.74</v>
      </c>
      <c r="H409" s="6">
        <v>115.09</v>
      </c>
      <c r="I409" s="6"/>
      <c r="J409" s="6"/>
      <c r="K409" s="6"/>
      <c r="L409" s="6"/>
    </row>
    <row r="410" spans="1:12" ht="15.75">
      <c r="A410" s="2"/>
      <c r="B410" s="5">
        <v>27</v>
      </c>
      <c r="C410" s="6"/>
      <c r="D410" s="6"/>
      <c r="E410" s="6"/>
      <c r="F410" s="6">
        <v>79.510000000000005</v>
      </c>
      <c r="G410" s="6">
        <v>430.99</v>
      </c>
      <c r="H410" s="6">
        <v>147.72</v>
      </c>
      <c r="I410" s="6"/>
      <c r="J410" s="6"/>
      <c r="K410" s="6"/>
      <c r="L410" s="6"/>
    </row>
    <row r="411" spans="1:12" ht="15.75">
      <c r="A411" s="2"/>
      <c r="B411" s="5">
        <v>28</v>
      </c>
      <c r="C411" s="6"/>
      <c r="D411" s="6"/>
      <c r="E411" s="6"/>
      <c r="F411" s="6">
        <v>97.47</v>
      </c>
      <c r="G411" s="6">
        <v>489.94</v>
      </c>
      <c r="H411" s="6">
        <v>167.47</v>
      </c>
      <c r="I411" s="6"/>
      <c r="J411" s="6"/>
      <c r="K411" s="6"/>
      <c r="L411" s="6"/>
    </row>
    <row r="412" spans="1:12" ht="15.75">
      <c r="A412" s="2"/>
      <c r="B412" s="5">
        <v>29</v>
      </c>
      <c r="C412" s="6"/>
      <c r="D412" s="6"/>
      <c r="E412" s="6"/>
      <c r="F412" s="6">
        <v>105.09</v>
      </c>
      <c r="G412" s="6">
        <v>471.6</v>
      </c>
      <c r="H412" s="6">
        <v>170.3</v>
      </c>
      <c r="I412" s="6"/>
      <c r="J412" s="6"/>
      <c r="K412" s="6"/>
      <c r="L412" s="6"/>
    </row>
    <row r="413" spans="1:12" ht="15.75">
      <c r="A413" s="2"/>
      <c r="B413" s="5">
        <v>30</v>
      </c>
      <c r="C413" s="6"/>
      <c r="D413" s="6"/>
      <c r="E413" s="6"/>
      <c r="F413" s="6">
        <v>109.36</v>
      </c>
      <c r="G413" s="6">
        <v>404.09</v>
      </c>
      <c r="H413" s="6">
        <v>227.12</v>
      </c>
      <c r="I413" s="6"/>
      <c r="J413" s="6"/>
      <c r="K413" s="6"/>
      <c r="L413" s="6"/>
    </row>
    <row r="414" spans="1:12" ht="15.75">
      <c r="A414" s="2"/>
      <c r="B414" s="5">
        <v>31</v>
      </c>
      <c r="C414" s="7"/>
      <c r="D414" s="8"/>
      <c r="E414" s="7"/>
      <c r="F414" s="8"/>
      <c r="G414" s="6">
        <v>351.76</v>
      </c>
      <c r="H414" s="7">
        <v>290.08</v>
      </c>
      <c r="I414" s="9"/>
      <c r="J414" s="10"/>
      <c r="K414" s="9"/>
      <c r="L414" s="10"/>
    </row>
    <row r="415" spans="1:12" ht="15.75">
      <c r="A415" s="2" t="s">
        <v>19</v>
      </c>
      <c r="B415" s="2"/>
      <c r="C415" s="11">
        <f t="shared" ref="C415:L415" si="16">SUM(C384:C414)</f>
        <v>0</v>
      </c>
      <c r="D415" s="11">
        <f t="shared" si="16"/>
        <v>0</v>
      </c>
      <c r="E415" s="11">
        <f t="shared" si="16"/>
        <v>0</v>
      </c>
      <c r="F415" s="11">
        <f t="shared" si="16"/>
        <v>940.98</v>
      </c>
      <c r="G415" s="11">
        <f t="shared" si="16"/>
        <v>8301.7599999999984</v>
      </c>
      <c r="H415" s="11">
        <f t="shared" si="16"/>
        <v>7729.17</v>
      </c>
      <c r="I415" s="11">
        <f t="shared" si="16"/>
        <v>2208.5</v>
      </c>
      <c r="J415" s="11">
        <f t="shared" si="16"/>
        <v>0</v>
      </c>
      <c r="K415" s="11">
        <f t="shared" si="16"/>
        <v>0</v>
      </c>
      <c r="L415" s="11">
        <f t="shared" si="16"/>
        <v>0</v>
      </c>
    </row>
    <row r="416" spans="1:12" ht="15.75">
      <c r="A416" s="2" t="s">
        <v>20</v>
      </c>
      <c r="B416" s="2"/>
      <c r="C416" s="12">
        <f t="shared" ref="C416:L416" si="17">C415*1.9835</f>
        <v>0</v>
      </c>
      <c r="D416" s="12">
        <f t="shared" si="17"/>
        <v>0</v>
      </c>
      <c r="E416" s="12">
        <f t="shared" si="17"/>
        <v>0</v>
      </c>
      <c r="F416" s="12">
        <f t="shared" si="17"/>
        <v>1866.4338300000002</v>
      </c>
      <c r="G416" s="12">
        <f t="shared" si="17"/>
        <v>16466.540959999998</v>
      </c>
      <c r="H416" s="12">
        <f t="shared" si="17"/>
        <v>15330.808695</v>
      </c>
      <c r="I416" s="12">
        <f t="shared" si="17"/>
        <v>4380.5597500000003</v>
      </c>
      <c r="J416" s="12">
        <f t="shared" si="17"/>
        <v>0</v>
      </c>
      <c r="K416" s="12">
        <f t="shared" si="17"/>
        <v>0</v>
      </c>
      <c r="L416" s="12">
        <f t="shared" si="17"/>
        <v>0</v>
      </c>
    </row>
    <row r="417" spans="1:12" ht="15.75">
      <c r="A417" s="2"/>
      <c r="B417" s="2"/>
      <c r="C417" s="11"/>
      <c r="D417" s="11"/>
      <c r="E417" s="11"/>
      <c r="F417" s="11"/>
      <c r="G417" s="11"/>
      <c r="H417" s="11"/>
      <c r="I417" s="11" t="s">
        <v>21</v>
      </c>
      <c r="J417" s="11"/>
      <c r="K417" s="13">
        <v>105</v>
      </c>
      <c r="L417" s="11" t="s">
        <v>22</v>
      </c>
    </row>
    <row r="418" spans="1:12" ht="16.5" thickBot="1">
      <c r="A418" s="14">
        <v>2010</v>
      </c>
      <c r="B418" s="14" t="s">
        <v>23</v>
      </c>
      <c r="C418" s="14"/>
      <c r="D418" s="15">
        <f>SUM(C415:L415)</f>
        <v>19180.409999999996</v>
      </c>
      <c r="E418" s="16" t="s">
        <v>19</v>
      </c>
      <c r="F418" s="16"/>
      <c r="G418" s="15">
        <f>D418*1.9835</f>
        <v>38044.343234999993</v>
      </c>
      <c r="H418" s="16" t="s">
        <v>24</v>
      </c>
      <c r="I418" s="14" t="s">
        <v>25</v>
      </c>
      <c r="J418" s="14"/>
      <c r="K418" s="17">
        <v>91</v>
      </c>
      <c r="L418" s="14" t="s">
        <v>22</v>
      </c>
    </row>
  </sheetData>
  <phoneticPr fontId="0" type="noConversion"/>
  <pageMargins left="1" right="0.191" top="0.5" bottom="0.25" header="0.5" footer="0.5"/>
  <pageSetup scale="80" orientation="landscape" r:id="rId1"/>
  <headerFooter alignWithMargins="0"/>
  <rowBreaks count="10" manualBreakCount="10">
    <brk id="38" max="16383" man="1"/>
    <brk id="76" max="16383" man="1"/>
    <brk id="114" max="16383" man="1"/>
    <brk id="152" max="16383" man="1"/>
    <brk id="190" max="16383" man="1"/>
    <brk id="228" max="16383" man="1"/>
    <brk id="266" max="16383" man="1"/>
    <brk id="304" max="16383" man="1"/>
    <brk id="342" max="16383" man="1"/>
    <brk id="38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6"/>
  <sheetViews>
    <sheetView tabSelected="1" topLeftCell="A81" zoomScale="95" zoomScaleNormal="95" workbookViewId="0">
      <selection activeCell="K117" sqref="K117"/>
    </sheetView>
  </sheetViews>
  <sheetFormatPr defaultRowHeight="15"/>
  <sheetData>
    <row r="1" spans="1:12" ht="15.75">
      <c r="A1" s="1" t="s">
        <v>0</v>
      </c>
      <c r="B1" s="2"/>
      <c r="C1" s="2"/>
      <c r="D1" s="18"/>
      <c r="E1" s="1"/>
      <c r="F1" s="1"/>
      <c r="G1" s="1"/>
      <c r="H1" s="18"/>
      <c r="I1" s="1"/>
      <c r="J1" s="2"/>
      <c r="K1" s="2"/>
      <c r="L1" s="2"/>
    </row>
    <row r="2" spans="1:12" ht="15.75">
      <c r="A2" s="2" t="s">
        <v>1</v>
      </c>
      <c r="B2" s="2"/>
      <c r="C2" s="2"/>
      <c r="D2" s="2"/>
      <c r="E2" s="1" t="s">
        <v>2</v>
      </c>
      <c r="F2" s="2"/>
      <c r="G2" s="2" t="s">
        <v>3</v>
      </c>
      <c r="H2" s="2"/>
      <c r="I2" s="2" t="s">
        <v>4</v>
      </c>
      <c r="J2" s="2"/>
      <c r="K2" s="2" t="s">
        <v>5</v>
      </c>
      <c r="L2" s="2"/>
    </row>
    <row r="3" spans="1:12" ht="16.5" thickBot="1">
      <c r="A3" s="3" t="s">
        <v>6</v>
      </c>
      <c r="B3" s="3" t="s">
        <v>7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15</v>
      </c>
      <c r="K3" s="4" t="s">
        <v>16</v>
      </c>
      <c r="L3" s="4" t="s">
        <v>17</v>
      </c>
    </row>
    <row r="4" spans="1:12" ht="16.5" thickTop="1">
      <c r="A4" s="1">
        <v>2011</v>
      </c>
      <c r="B4" s="5">
        <v>1</v>
      </c>
      <c r="C4" s="6"/>
      <c r="D4" s="6"/>
      <c r="E4" s="6"/>
      <c r="F4" s="6">
        <v>4.41</v>
      </c>
      <c r="G4" s="6">
        <v>380.5</v>
      </c>
      <c r="H4" s="6">
        <v>112.24</v>
      </c>
      <c r="I4" s="6">
        <v>204.66</v>
      </c>
      <c r="J4" s="6"/>
      <c r="K4" s="6"/>
      <c r="L4" s="6"/>
    </row>
    <row r="5" spans="1:12" ht="15.75">
      <c r="A5" s="2"/>
      <c r="B5" s="5">
        <v>2</v>
      </c>
      <c r="C5" s="6"/>
      <c r="D5" s="6"/>
      <c r="E5" s="6"/>
      <c r="F5" s="6">
        <v>10.15</v>
      </c>
      <c r="G5" s="6">
        <v>354.35</v>
      </c>
      <c r="H5" s="6">
        <v>161.88</v>
      </c>
      <c r="I5" s="6">
        <v>198.24</v>
      </c>
      <c r="J5" s="6"/>
      <c r="K5" s="6"/>
      <c r="L5" s="6"/>
    </row>
    <row r="6" spans="1:12" ht="15.75">
      <c r="A6" s="2"/>
      <c r="B6" s="5">
        <v>3</v>
      </c>
      <c r="C6" s="6"/>
      <c r="D6" s="6"/>
      <c r="E6" s="6"/>
      <c r="F6" s="6">
        <v>13.14</v>
      </c>
      <c r="G6" s="6">
        <v>340.9</v>
      </c>
      <c r="H6" s="6">
        <v>241.04</v>
      </c>
      <c r="I6" s="6">
        <v>162.41</v>
      </c>
      <c r="J6" s="6"/>
      <c r="K6" s="6"/>
      <c r="L6" s="6"/>
    </row>
    <row r="7" spans="1:12" ht="15.75">
      <c r="A7" s="2"/>
      <c r="B7" s="5">
        <v>4</v>
      </c>
      <c r="C7" s="6"/>
      <c r="D7" s="6"/>
      <c r="E7" s="6"/>
      <c r="F7" s="6">
        <v>14.13</v>
      </c>
      <c r="G7" s="6">
        <v>169.23</v>
      </c>
      <c r="H7" s="6">
        <v>180.14</v>
      </c>
      <c r="I7" s="6">
        <v>148.35</v>
      </c>
      <c r="J7" s="6"/>
      <c r="K7" s="6"/>
      <c r="L7" s="6"/>
    </row>
    <row r="8" spans="1:12" ht="15.75">
      <c r="A8" s="2"/>
      <c r="B8" s="5">
        <v>5</v>
      </c>
      <c r="C8" s="6"/>
      <c r="D8" s="6"/>
      <c r="E8" s="6"/>
      <c r="F8" s="6">
        <v>14.05</v>
      </c>
      <c r="G8" s="6">
        <v>86.17</v>
      </c>
      <c r="H8" s="6">
        <v>123.02</v>
      </c>
      <c r="I8" s="6">
        <v>148.12</v>
      </c>
      <c r="J8" s="6"/>
      <c r="K8" s="6"/>
      <c r="L8" s="6"/>
    </row>
    <row r="9" spans="1:12" ht="15.75">
      <c r="A9" s="2"/>
      <c r="B9" s="5">
        <v>6</v>
      </c>
      <c r="C9" s="6"/>
      <c r="D9" s="6"/>
      <c r="E9" s="6"/>
      <c r="F9" s="6">
        <v>11.85</v>
      </c>
      <c r="G9" s="6">
        <v>87.63</v>
      </c>
      <c r="H9" s="6">
        <v>110.68</v>
      </c>
      <c r="I9" s="6">
        <v>161.29</v>
      </c>
      <c r="J9" s="6"/>
      <c r="K9" s="6"/>
      <c r="L9" s="6"/>
    </row>
    <row r="10" spans="1:12" ht="15.75">
      <c r="A10" s="2"/>
      <c r="B10" s="5">
        <v>7</v>
      </c>
      <c r="C10" s="6"/>
      <c r="D10" s="6"/>
      <c r="E10" s="6"/>
      <c r="F10" s="6">
        <v>33.08</v>
      </c>
      <c r="G10" s="6">
        <v>83.22</v>
      </c>
      <c r="H10" s="6">
        <v>108.03</v>
      </c>
      <c r="I10" s="6">
        <v>184.42</v>
      </c>
      <c r="J10" s="6"/>
      <c r="K10" s="6"/>
      <c r="L10" s="6"/>
    </row>
    <row r="11" spans="1:12" ht="15.75">
      <c r="A11" s="2"/>
      <c r="B11" s="5">
        <v>8</v>
      </c>
      <c r="C11" s="6"/>
      <c r="D11" s="6"/>
      <c r="E11" s="6"/>
      <c r="F11" s="6">
        <v>60.51</v>
      </c>
      <c r="G11" s="6">
        <v>88.07</v>
      </c>
      <c r="H11" s="6">
        <v>113.48</v>
      </c>
      <c r="I11" s="6">
        <v>191.8</v>
      </c>
      <c r="J11" s="6"/>
      <c r="K11" s="6"/>
      <c r="L11" s="6"/>
    </row>
    <row r="12" spans="1:12" ht="15.75">
      <c r="A12" s="2"/>
      <c r="B12" s="5">
        <v>9</v>
      </c>
      <c r="C12" s="6"/>
      <c r="D12" s="6"/>
      <c r="E12" s="6"/>
      <c r="F12" s="6">
        <v>74.87</v>
      </c>
      <c r="G12" s="6">
        <v>96.93</v>
      </c>
      <c r="H12" s="6">
        <v>131.6</v>
      </c>
      <c r="I12" s="6">
        <v>171.24</v>
      </c>
      <c r="J12" s="6"/>
      <c r="K12" s="6"/>
      <c r="L12" s="6"/>
    </row>
    <row r="13" spans="1:12" ht="15.75">
      <c r="A13" s="2"/>
      <c r="B13" s="5">
        <v>10</v>
      </c>
      <c r="C13" s="6"/>
      <c r="D13" s="6"/>
      <c r="E13" s="6"/>
      <c r="F13" s="6">
        <v>77.61</v>
      </c>
      <c r="G13" s="6">
        <v>95.6</v>
      </c>
      <c r="H13" s="6">
        <v>135.46</v>
      </c>
      <c r="I13" s="6">
        <v>148.16</v>
      </c>
      <c r="J13" s="6"/>
      <c r="K13" s="6"/>
      <c r="L13" s="6"/>
    </row>
    <row r="14" spans="1:12" ht="15.75">
      <c r="A14" s="2"/>
      <c r="B14" s="5">
        <v>11</v>
      </c>
      <c r="C14" s="6"/>
      <c r="D14" s="6"/>
      <c r="E14" s="6"/>
      <c r="F14" s="6">
        <v>76.48</v>
      </c>
      <c r="G14" s="6">
        <v>97.57</v>
      </c>
      <c r="H14" s="6">
        <v>121.01</v>
      </c>
      <c r="I14" s="6">
        <v>141.52000000000001</v>
      </c>
      <c r="J14" s="6"/>
      <c r="K14" s="6"/>
      <c r="L14" s="6"/>
    </row>
    <row r="15" spans="1:12" ht="15.75">
      <c r="A15" s="2"/>
      <c r="B15" s="5">
        <v>12</v>
      </c>
      <c r="C15" s="6"/>
      <c r="D15" s="6"/>
      <c r="E15" s="6"/>
      <c r="F15" s="6">
        <v>77.150000000000006</v>
      </c>
      <c r="G15" s="6">
        <v>118.44</v>
      </c>
      <c r="H15" s="6">
        <v>115.32</v>
      </c>
      <c r="I15" s="6">
        <v>141.66</v>
      </c>
      <c r="J15" s="6"/>
      <c r="K15" s="6"/>
      <c r="L15" s="6"/>
    </row>
    <row r="16" spans="1:12" ht="15.75">
      <c r="A16" s="2"/>
      <c r="B16" s="5">
        <v>13</v>
      </c>
      <c r="C16" s="6"/>
      <c r="D16" s="6"/>
      <c r="E16" s="6"/>
      <c r="F16" s="6">
        <v>77.040000000000006</v>
      </c>
      <c r="G16" s="6">
        <v>180.79</v>
      </c>
      <c r="H16" s="6">
        <v>153.28</v>
      </c>
      <c r="I16" s="6">
        <v>141.16999999999999</v>
      </c>
      <c r="J16" s="6"/>
      <c r="K16" s="6"/>
      <c r="L16" s="6"/>
    </row>
    <row r="17" spans="1:12" ht="15.75">
      <c r="A17" s="2"/>
      <c r="B17" s="5">
        <v>14</v>
      </c>
      <c r="C17" s="6"/>
      <c r="D17" s="6"/>
      <c r="E17" s="6"/>
      <c r="F17" s="6">
        <v>97.48</v>
      </c>
      <c r="G17" s="6">
        <v>289.39</v>
      </c>
      <c r="H17" s="6">
        <v>170.83</v>
      </c>
      <c r="I17" s="6">
        <v>124.17</v>
      </c>
      <c r="J17" s="6"/>
      <c r="K17" s="6"/>
      <c r="L17" s="6"/>
    </row>
    <row r="18" spans="1:12" ht="15.75">
      <c r="A18" s="2"/>
      <c r="B18" s="5">
        <v>15</v>
      </c>
      <c r="C18" s="6"/>
      <c r="D18" s="6"/>
      <c r="E18" s="6"/>
      <c r="F18" s="6">
        <v>112.44</v>
      </c>
      <c r="G18" s="6">
        <v>374.52</v>
      </c>
      <c r="H18" s="6">
        <v>89.04</v>
      </c>
      <c r="I18" s="6">
        <v>38.01</v>
      </c>
      <c r="J18" s="6"/>
      <c r="K18" s="6"/>
      <c r="L18" s="6"/>
    </row>
    <row r="19" spans="1:12" ht="15.75">
      <c r="A19" s="2"/>
      <c r="B19" s="5">
        <v>16</v>
      </c>
      <c r="C19" s="6"/>
      <c r="D19" s="6"/>
      <c r="E19" s="6"/>
      <c r="F19" s="6">
        <v>113.43</v>
      </c>
      <c r="G19" s="6">
        <v>328.29</v>
      </c>
      <c r="H19" s="6">
        <v>55.11</v>
      </c>
      <c r="I19" s="6"/>
      <c r="J19" s="6"/>
      <c r="K19" s="6"/>
      <c r="L19" s="6"/>
    </row>
    <row r="20" spans="1:12" ht="15.75">
      <c r="A20" s="2"/>
      <c r="B20" s="5">
        <v>17</v>
      </c>
      <c r="C20" s="6"/>
      <c r="D20" s="6"/>
      <c r="E20" s="6"/>
      <c r="F20" s="6">
        <v>110.19</v>
      </c>
      <c r="G20" s="6">
        <v>292.93</v>
      </c>
      <c r="H20" s="6">
        <v>60.31</v>
      </c>
      <c r="I20" s="6"/>
      <c r="J20" s="6"/>
      <c r="K20" s="6"/>
      <c r="L20" s="6"/>
    </row>
    <row r="21" spans="1:12" ht="15.75">
      <c r="A21" s="2"/>
      <c r="B21" s="5">
        <v>18</v>
      </c>
      <c r="C21" s="6"/>
      <c r="D21" s="6"/>
      <c r="E21" s="6"/>
      <c r="F21" s="6">
        <v>111.12</v>
      </c>
      <c r="G21" s="6">
        <v>281.36</v>
      </c>
      <c r="H21" s="6">
        <v>77.67</v>
      </c>
      <c r="I21" s="6"/>
      <c r="J21" s="6"/>
      <c r="K21" s="6"/>
      <c r="L21" s="6"/>
    </row>
    <row r="22" spans="1:12" ht="15.75">
      <c r="A22" s="2"/>
      <c r="B22" s="5">
        <v>19</v>
      </c>
      <c r="C22" s="6"/>
      <c r="D22" s="6"/>
      <c r="E22" s="6"/>
      <c r="F22" s="6">
        <v>113.24</v>
      </c>
      <c r="G22" s="6">
        <v>318.35000000000002</v>
      </c>
      <c r="H22" s="6">
        <v>95.86</v>
      </c>
      <c r="I22" s="6"/>
      <c r="J22" s="6"/>
      <c r="K22" s="6"/>
      <c r="L22" s="6"/>
    </row>
    <row r="23" spans="1:12" ht="15.75">
      <c r="A23" s="2"/>
      <c r="B23" s="5">
        <v>20</v>
      </c>
      <c r="C23" s="6"/>
      <c r="D23" s="6"/>
      <c r="E23" s="6"/>
      <c r="F23" s="6">
        <v>113.73</v>
      </c>
      <c r="G23" s="6">
        <v>349.55</v>
      </c>
      <c r="H23" s="6">
        <v>100.85</v>
      </c>
      <c r="I23" s="6"/>
      <c r="J23" s="6"/>
      <c r="K23" s="6"/>
      <c r="L23" s="6"/>
    </row>
    <row r="24" spans="1:12" ht="15.75">
      <c r="A24" s="2"/>
      <c r="B24" s="5">
        <v>21</v>
      </c>
      <c r="C24" s="6"/>
      <c r="D24" s="6"/>
      <c r="E24" s="6"/>
      <c r="F24" s="6">
        <v>114.65</v>
      </c>
      <c r="G24" s="6">
        <v>370.04</v>
      </c>
      <c r="H24" s="6">
        <v>101.08</v>
      </c>
      <c r="I24" s="6"/>
      <c r="J24" s="6"/>
      <c r="K24" s="6"/>
      <c r="L24" s="6"/>
    </row>
    <row r="25" spans="1:12" ht="15.75">
      <c r="A25" s="2"/>
      <c r="B25" s="5">
        <v>22</v>
      </c>
      <c r="C25" s="6"/>
      <c r="D25" s="6"/>
      <c r="E25" s="6"/>
      <c r="F25" s="6">
        <v>115.12</v>
      </c>
      <c r="G25" s="6">
        <v>375.55</v>
      </c>
      <c r="H25" s="6">
        <v>146.6</v>
      </c>
      <c r="I25" s="6"/>
      <c r="J25" s="6"/>
      <c r="K25" s="6"/>
      <c r="L25" s="6"/>
    </row>
    <row r="26" spans="1:12" ht="15.75">
      <c r="A26" s="2"/>
      <c r="B26" s="5">
        <v>23</v>
      </c>
      <c r="C26" s="6"/>
      <c r="D26" s="6"/>
      <c r="E26" s="6">
        <v>29</v>
      </c>
      <c r="F26" s="6">
        <v>115.86</v>
      </c>
      <c r="G26" s="6">
        <v>360.79</v>
      </c>
      <c r="H26" s="6">
        <v>248.95</v>
      </c>
      <c r="I26" s="6"/>
      <c r="J26" s="6"/>
      <c r="K26" s="6"/>
      <c r="L26" s="6"/>
    </row>
    <row r="27" spans="1:12" ht="15.75">
      <c r="A27" s="2"/>
      <c r="B27" s="5">
        <v>24</v>
      </c>
      <c r="C27" s="6"/>
      <c r="D27" s="6"/>
      <c r="E27" s="6">
        <v>35.86</v>
      </c>
      <c r="F27" s="6">
        <v>120.21</v>
      </c>
      <c r="G27" s="6">
        <v>355.72</v>
      </c>
      <c r="H27" s="6">
        <v>324.42</v>
      </c>
      <c r="I27" s="6"/>
      <c r="J27" s="6"/>
      <c r="K27" s="6"/>
      <c r="L27" s="6"/>
    </row>
    <row r="28" spans="1:12" ht="15.75">
      <c r="A28" s="2"/>
      <c r="B28" s="5">
        <v>25</v>
      </c>
      <c r="C28" s="6"/>
      <c r="D28" s="6"/>
      <c r="E28" s="6">
        <v>36.950000000000003</v>
      </c>
      <c r="F28" s="6">
        <v>122.96</v>
      </c>
      <c r="G28" s="6">
        <v>375.12</v>
      </c>
      <c r="H28" s="6">
        <v>330.01</v>
      </c>
      <c r="I28" s="6"/>
      <c r="J28" s="6"/>
      <c r="K28" s="6"/>
      <c r="L28" s="6"/>
    </row>
    <row r="29" spans="1:12" ht="15.75">
      <c r="A29" s="2"/>
      <c r="B29" s="5">
        <v>26</v>
      </c>
      <c r="C29" s="6"/>
      <c r="D29" s="6"/>
      <c r="E29" s="6">
        <v>37.770000000000003</v>
      </c>
      <c r="F29" s="6">
        <v>123.09</v>
      </c>
      <c r="G29" s="6">
        <v>423.38</v>
      </c>
      <c r="H29" s="6">
        <v>292.58</v>
      </c>
      <c r="I29" s="6"/>
      <c r="J29" s="6"/>
      <c r="K29" s="6"/>
      <c r="L29" s="6"/>
    </row>
    <row r="30" spans="1:12" ht="15.75">
      <c r="A30" s="2"/>
      <c r="B30" s="5">
        <v>27</v>
      </c>
      <c r="C30" s="6"/>
      <c r="D30" s="6"/>
      <c r="E30" s="6">
        <v>11.3</v>
      </c>
      <c r="F30" s="6">
        <v>144.80000000000001</v>
      </c>
      <c r="G30" s="6">
        <v>458.73</v>
      </c>
      <c r="H30" s="6">
        <v>208.19</v>
      </c>
      <c r="I30" s="6"/>
      <c r="J30" s="6"/>
      <c r="K30" s="6"/>
      <c r="L30" s="6"/>
    </row>
    <row r="31" spans="1:12" ht="15.75">
      <c r="A31" s="2"/>
      <c r="B31" s="5">
        <v>28</v>
      </c>
      <c r="C31" s="6"/>
      <c r="D31" s="6"/>
      <c r="E31" s="6">
        <v>2.75</v>
      </c>
      <c r="F31" s="6">
        <v>200.64</v>
      </c>
      <c r="G31" s="6">
        <v>435.95</v>
      </c>
      <c r="H31" s="6">
        <v>175.56</v>
      </c>
      <c r="I31" s="6"/>
      <c r="J31" s="6"/>
      <c r="K31" s="6"/>
      <c r="L31" s="6"/>
    </row>
    <row r="32" spans="1:12" ht="15.75">
      <c r="A32" s="2"/>
      <c r="B32" s="5">
        <v>29</v>
      </c>
      <c r="C32" s="6"/>
      <c r="D32" s="6"/>
      <c r="E32" s="6">
        <v>2.8</v>
      </c>
      <c r="F32" s="6">
        <v>295.83</v>
      </c>
      <c r="G32" s="6">
        <v>218.12</v>
      </c>
      <c r="H32" s="6">
        <v>147.01</v>
      </c>
      <c r="I32" s="6"/>
      <c r="J32" s="6"/>
      <c r="K32" s="6"/>
      <c r="L32" s="6"/>
    </row>
    <row r="33" spans="1:12" ht="15.75">
      <c r="A33" s="2"/>
      <c r="B33" s="5">
        <v>30</v>
      </c>
      <c r="C33" s="6"/>
      <c r="D33" s="6"/>
      <c r="E33" s="6">
        <v>2.58</v>
      </c>
      <c r="F33" s="6">
        <v>363.41</v>
      </c>
      <c r="G33" s="6">
        <v>103.5</v>
      </c>
      <c r="H33" s="6">
        <v>137.69999999999999</v>
      </c>
      <c r="I33" s="6"/>
      <c r="J33" s="6"/>
      <c r="K33" s="6"/>
      <c r="L33" s="6"/>
    </row>
    <row r="34" spans="1:12" ht="15.75">
      <c r="A34" s="2"/>
      <c r="B34" s="5">
        <v>31</v>
      </c>
      <c r="C34" s="7"/>
      <c r="D34" s="8"/>
      <c r="E34" s="7">
        <v>17.11</v>
      </c>
      <c r="F34" s="8" t="s">
        <v>33</v>
      </c>
      <c r="G34" s="6">
        <v>105.44</v>
      </c>
      <c r="H34" s="7">
        <v>163.75</v>
      </c>
      <c r="I34" s="9"/>
      <c r="J34" s="10"/>
      <c r="K34" s="9"/>
      <c r="L34" s="10"/>
    </row>
    <row r="35" spans="1:12" ht="15.75">
      <c r="A35" s="2" t="s">
        <v>19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176.12000000000006</v>
      </c>
      <c r="F35" s="11">
        <f t="shared" si="0"/>
        <v>3032.67</v>
      </c>
      <c r="G35" s="11">
        <f t="shared" si="0"/>
        <v>7996.13</v>
      </c>
      <c r="H35" s="11">
        <f t="shared" si="0"/>
        <v>4732.7</v>
      </c>
      <c r="I35" s="11">
        <f t="shared" si="0"/>
        <v>2305.2200000000003</v>
      </c>
      <c r="J35" s="11">
        <f t="shared" si="0"/>
        <v>0</v>
      </c>
      <c r="K35" s="11">
        <f t="shared" si="0"/>
        <v>0</v>
      </c>
      <c r="L35" s="11">
        <f t="shared" si="0"/>
        <v>0</v>
      </c>
    </row>
    <row r="36" spans="1:12" ht="15.75">
      <c r="A36" s="2" t="s">
        <v>20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349.33402000000012</v>
      </c>
      <c r="F36" s="12">
        <f t="shared" si="1"/>
        <v>6015.300945</v>
      </c>
      <c r="G36" s="12">
        <f t="shared" si="1"/>
        <v>15860.323855000001</v>
      </c>
      <c r="H36" s="12">
        <f t="shared" si="1"/>
        <v>9387.310449999999</v>
      </c>
      <c r="I36" s="12">
        <f t="shared" si="1"/>
        <v>4572.403870000001</v>
      </c>
      <c r="J36" s="12">
        <f t="shared" si="1"/>
        <v>0</v>
      </c>
      <c r="K36" s="12">
        <f t="shared" si="1"/>
        <v>0</v>
      </c>
      <c r="L36" s="12">
        <f t="shared" si="1"/>
        <v>0</v>
      </c>
    </row>
    <row r="37" spans="1:12" ht="15.75">
      <c r="A37" s="2"/>
      <c r="B37" s="2"/>
      <c r="C37" s="11"/>
      <c r="D37" s="11"/>
      <c r="E37" s="11"/>
      <c r="F37" s="11"/>
      <c r="G37" s="11"/>
      <c r="H37" s="11"/>
      <c r="I37" s="11" t="s">
        <v>21</v>
      </c>
      <c r="J37" s="11"/>
      <c r="K37" s="13">
        <v>116</v>
      </c>
      <c r="L37" s="11" t="s">
        <v>22</v>
      </c>
    </row>
    <row r="38" spans="1:12" ht="16.5" thickBot="1">
      <c r="A38" s="14">
        <f>A4</f>
        <v>2011</v>
      </c>
      <c r="B38" s="14" t="s">
        <v>23</v>
      </c>
      <c r="C38" s="14"/>
      <c r="D38" s="15">
        <f>SUM(C35:L35)</f>
        <v>18242.84</v>
      </c>
      <c r="E38" s="16" t="s">
        <v>19</v>
      </c>
      <c r="F38" s="16"/>
      <c r="G38" s="15">
        <f>D38*1.9835</f>
        <v>36184.673139999999</v>
      </c>
      <c r="H38" s="16" t="s">
        <v>24</v>
      </c>
      <c r="I38" s="14" t="s">
        <v>25</v>
      </c>
      <c r="J38" s="14"/>
      <c r="K38" s="17">
        <v>116</v>
      </c>
      <c r="L38" s="14" t="s">
        <v>22</v>
      </c>
    </row>
    <row r="40" spans="1:12" ht="15.75">
      <c r="A40" s="1" t="s">
        <v>0</v>
      </c>
      <c r="B40" s="2"/>
      <c r="C40" s="2"/>
      <c r="D40" s="18"/>
      <c r="E40" s="1"/>
      <c r="F40" s="1"/>
      <c r="G40" s="1"/>
      <c r="H40" s="18"/>
      <c r="I40" s="1"/>
      <c r="J40" s="2"/>
      <c r="K40" s="2"/>
      <c r="L40" s="2"/>
    </row>
    <row r="41" spans="1:12" ht="15.75">
      <c r="A41" s="2" t="s">
        <v>1</v>
      </c>
      <c r="B41" s="2"/>
      <c r="C41" s="2"/>
      <c r="D41" s="2"/>
      <c r="E41" s="1" t="s">
        <v>2</v>
      </c>
      <c r="F41" s="2"/>
      <c r="G41" s="2" t="s">
        <v>3</v>
      </c>
      <c r="H41" s="2"/>
      <c r="I41" s="2" t="s">
        <v>4</v>
      </c>
      <c r="J41" s="2"/>
      <c r="K41" s="2" t="s">
        <v>5</v>
      </c>
      <c r="L41" s="2"/>
    </row>
    <row r="42" spans="1:12" ht="16.5" thickBot="1">
      <c r="A42" s="3" t="s">
        <v>6</v>
      </c>
      <c r="B42" s="3" t="s">
        <v>7</v>
      </c>
      <c r="C42" s="4" t="s">
        <v>8</v>
      </c>
      <c r="D42" s="4" t="s">
        <v>9</v>
      </c>
      <c r="E42" s="4" t="s">
        <v>10</v>
      </c>
      <c r="F42" s="4" t="s">
        <v>11</v>
      </c>
      <c r="G42" s="4" t="s">
        <v>12</v>
      </c>
      <c r="H42" s="4" t="s">
        <v>13</v>
      </c>
      <c r="I42" s="4" t="s">
        <v>14</v>
      </c>
      <c r="J42" s="4" t="s">
        <v>15</v>
      </c>
      <c r="K42" s="4" t="s">
        <v>16</v>
      </c>
      <c r="L42" s="4" t="s">
        <v>17</v>
      </c>
    </row>
    <row r="43" spans="1:12" ht="16.5" thickTop="1">
      <c r="A43" s="1">
        <v>2012</v>
      </c>
      <c r="B43" s="5">
        <v>1</v>
      </c>
      <c r="C43" s="6"/>
      <c r="D43" s="6"/>
      <c r="E43" s="6">
        <v>11.05</v>
      </c>
      <c r="F43" s="6">
        <v>203.21</v>
      </c>
      <c r="G43" s="6">
        <v>339.52</v>
      </c>
      <c r="H43" s="6">
        <v>464.93</v>
      </c>
      <c r="I43" s="6"/>
      <c r="J43" s="6"/>
      <c r="K43" s="6"/>
      <c r="L43" s="6"/>
    </row>
    <row r="44" spans="1:12" ht="15.75">
      <c r="A44" s="2"/>
      <c r="B44" s="5">
        <v>2</v>
      </c>
      <c r="C44" s="6"/>
      <c r="D44" s="6"/>
      <c r="E44" s="6">
        <v>7.78</v>
      </c>
      <c r="F44" s="6">
        <v>171.88</v>
      </c>
      <c r="G44" s="6">
        <v>267.87</v>
      </c>
      <c r="H44" s="6">
        <v>328.89</v>
      </c>
      <c r="I44" s="6"/>
      <c r="J44" s="6"/>
      <c r="K44" s="6"/>
      <c r="L44" s="6"/>
    </row>
    <row r="45" spans="1:12" ht="15.75">
      <c r="A45" s="2"/>
      <c r="B45" s="5">
        <v>3</v>
      </c>
      <c r="C45" s="6"/>
      <c r="D45" s="6"/>
      <c r="E45" s="6">
        <v>8.5500000000000007</v>
      </c>
      <c r="F45" s="6">
        <v>159.5</v>
      </c>
      <c r="G45" s="6">
        <v>215.28</v>
      </c>
      <c r="H45" s="6">
        <v>229.04</v>
      </c>
      <c r="I45" s="6"/>
      <c r="J45" s="6"/>
      <c r="K45" s="6"/>
      <c r="L45" s="6"/>
    </row>
    <row r="46" spans="1:12" ht="15.75">
      <c r="A46" s="2"/>
      <c r="B46" s="5">
        <v>4</v>
      </c>
      <c r="C46" s="6"/>
      <c r="D46" s="6"/>
      <c r="E46" s="6">
        <v>9.09</v>
      </c>
      <c r="F46" s="6">
        <v>183.79</v>
      </c>
      <c r="G46" s="6">
        <v>222.69</v>
      </c>
      <c r="H46" s="6">
        <v>209.85</v>
      </c>
      <c r="I46" s="6"/>
      <c r="J46" s="6"/>
      <c r="K46" s="6"/>
      <c r="L46" s="6"/>
    </row>
    <row r="47" spans="1:12" ht="15.75">
      <c r="A47" s="2"/>
      <c r="B47" s="5">
        <v>5</v>
      </c>
      <c r="C47" s="6"/>
      <c r="D47" s="6"/>
      <c r="E47" s="6">
        <v>9.3000000000000007</v>
      </c>
      <c r="F47" s="6">
        <v>226.01</v>
      </c>
      <c r="G47" s="6">
        <v>276.66000000000003</v>
      </c>
      <c r="H47" s="6">
        <v>206.89</v>
      </c>
      <c r="I47" s="6"/>
      <c r="J47" s="6"/>
      <c r="K47" s="6"/>
      <c r="L47" s="6"/>
    </row>
    <row r="48" spans="1:12" ht="15.75">
      <c r="A48" s="2"/>
      <c r="B48" s="5">
        <v>6</v>
      </c>
      <c r="C48" s="6"/>
      <c r="D48" s="6"/>
      <c r="E48" s="6">
        <v>9.07</v>
      </c>
      <c r="F48" s="6">
        <v>265.04000000000002</v>
      </c>
      <c r="G48" s="6">
        <v>339.63</v>
      </c>
      <c r="H48" s="6">
        <v>210.37</v>
      </c>
      <c r="I48" s="6"/>
      <c r="J48" s="6"/>
      <c r="K48" s="6"/>
      <c r="L48" s="6"/>
    </row>
    <row r="49" spans="1:12" ht="15.75">
      <c r="A49" s="2"/>
      <c r="B49" s="5">
        <v>7</v>
      </c>
      <c r="C49" s="6"/>
      <c r="D49" s="6"/>
      <c r="E49" s="6">
        <v>9.18</v>
      </c>
      <c r="F49" s="6">
        <v>291.98</v>
      </c>
      <c r="G49" s="6">
        <v>361.93</v>
      </c>
      <c r="H49" s="6">
        <v>299.77</v>
      </c>
      <c r="I49" s="6"/>
      <c r="J49" s="6"/>
      <c r="K49" s="6"/>
      <c r="L49" s="6"/>
    </row>
    <row r="50" spans="1:12" ht="15.75">
      <c r="A50" s="2"/>
      <c r="B50" s="5">
        <v>8</v>
      </c>
      <c r="C50" s="6"/>
      <c r="D50" s="6"/>
      <c r="E50" s="6">
        <v>9.24</v>
      </c>
      <c r="F50" s="6">
        <v>293.44</v>
      </c>
      <c r="G50" s="6">
        <v>361.18</v>
      </c>
      <c r="H50" s="6">
        <v>397.63</v>
      </c>
      <c r="I50" s="6"/>
      <c r="J50" s="6"/>
      <c r="K50" s="6"/>
      <c r="L50" s="6"/>
    </row>
    <row r="51" spans="1:12" ht="15.75">
      <c r="A51" s="2"/>
      <c r="B51" s="5">
        <v>9</v>
      </c>
      <c r="C51" s="6"/>
      <c r="D51" s="6"/>
      <c r="E51" s="6">
        <v>9.5500000000000007</v>
      </c>
      <c r="F51" s="6">
        <v>259.20999999999998</v>
      </c>
      <c r="G51" s="6">
        <v>192.48</v>
      </c>
      <c r="H51" s="6">
        <v>449.08</v>
      </c>
      <c r="I51" s="6"/>
      <c r="J51" s="6"/>
      <c r="K51" s="6"/>
      <c r="L51" s="6"/>
    </row>
    <row r="52" spans="1:12" ht="15.75">
      <c r="A52" s="2"/>
      <c r="B52" s="5">
        <v>10</v>
      </c>
      <c r="C52" s="6"/>
      <c r="D52" s="6"/>
      <c r="E52" s="6">
        <v>10.64</v>
      </c>
      <c r="F52" s="6">
        <v>245.56</v>
      </c>
      <c r="G52" s="6">
        <v>57.78</v>
      </c>
      <c r="H52" s="6">
        <v>425.75</v>
      </c>
      <c r="I52" s="6"/>
      <c r="J52" s="6"/>
      <c r="K52" s="6"/>
      <c r="L52" s="6"/>
    </row>
    <row r="53" spans="1:12" ht="15.75">
      <c r="A53" s="2"/>
      <c r="B53" s="5">
        <v>11</v>
      </c>
      <c r="C53" s="6"/>
      <c r="D53" s="6"/>
      <c r="E53" s="6">
        <v>10.44</v>
      </c>
      <c r="F53" s="6">
        <v>262.20999999999998</v>
      </c>
      <c r="G53" s="6">
        <v>65.84</v>
      </c>
      <c r="H53" s="6">
        <v>347.95</v>
      </c>
      <c r="I53" s="6"/>
      <c r="J53" s="6"/>
      <c r="K53" s="6"/>
      <c r="L53" s="6"/>
    </row>
    <row r="54" spans="1:12" ht="15.75">
      <c r="A54" s="2"/>
      <c r="B54" s="5">
        <v>12</v>
      </c>
      <c r="C54" s="6"/>
      <c r="D54" s="6"/>
      <c r="E54" s="6">
        <v>10.74</v>
      </c>
      <c r="F54" s="6">
        <v>286.33</v>
      </c>
      <c r="G54" s="6">
        <v>87.29</v>
      </c>
      <c r="H54" s="6">
        <v>317.23</v>
      </c>
      <c r="I54" s="6"/>
      <c r="J54" s="6"/>
      <c r="K54" s="6"/>
      <c r="L54" s="6"/>
    </row>
    <row r="55" spans="1:12" ht="15.75">
      <c r="A55" s="2"/>
      <c r="B55" s="5">
        <v>13</v>
      </c>
      <c r="C55" s="6"/>
      <c r="D55" s="6"/>
      <c r="E55" s="6">
        <v>11.6</v>
      </c>
      <c r="F55" s="6">
        <v>297.39</v>
      </c>
      <c r="G55" s="6">
        <v>109.12</v>
      </c>
      <c r="H55" s="6">
        <v>280.91000000000003</v>
      </c>
      <c r="I55" s="6"/>
      <c r="J55" s="6"/>
      <c r="K55" s="6"/>
      <c r="L55" s="6"/>
    </row>
    <row r="56" spans="1:12" ht="15.75">
      <c r="A56" s="2"/>
      <c r="B56" s="5">
        <v>14</v>
      </c>
      <c r="C56" s="6"/>
      <c r="D56" s="6"/>
      <c r="E56" s="6">
        <v>11.84</v>
      </c>
      <c r="F56" s="6">
        <v>308.27999999999997</v>
      </c>
      <c r="G56" s="6">
        <v>140.27000000000001</v>
      </c>
      <c r="H56" s="6">
        <v>282.81</v>
      </c>
      <c r="I56" s="6"/>
      <c r="J56" s="6"/>
      <c r="K56" s="6"/>
      <c r="L56" s="6"/>
    </row>
    <row r="57" spans="1:12" ht="15.75">
      <c r="A57" s="2"/>
      <c r="B57" s="5">
        <v>15</v>
      </c>
      <c r="C57" s="6"/>
      <c r="D57" s="6"/>
      <c r="E57" s="6">
        <v>19.53</v>
      </c>
      <c r="F57" s="6">
        <v>140.65</v>
      </c>
      <c r="G57" s="6">
        <v>149.62</v>
      </c>
      <c r="H57" s="6">
        <v>281.7</v>
      </c>
      <c r="I57" s="6"/>
      <c r="J57" s="6"/>
      <c r="K57" s="6"/>
      <c r="L57" s="6"/>
    </row>
    <row r="58" spans="1:12" ht="15.75">
      <c r="A58" s="2"/>
      <c r="B58" s="5">
        <v>16</v>
      </c>
      <c r="C58" s="6"/>
      <c r="D58" s="6"/>
      <c r="E58" s="6">
        <v>29.18</v>
      </c>
      <c r="F58" s="6">
        <v>54.86</v>
      </c>
      <c r="G58" s="6">
        <v>284.89999999999998</v>
      </c>
      <c r="H58" s="6">
        <v>272.91000000000003</v>
      </c>
      <c r="I58" s="6"/>
      <c r="J58" s="6"/>
      <c r="K58" s="6"/>
      <c r="L58" s="6"/>
    </row>
    <row r="59" spans="1:12" ht="15.75">
      <c r="A59" s="2"/>
      <c r="B59" s="5">
        <v>17</v>
      </c>
      <c r="C59" s="6"/>
      <c r="D59" s="6"/>
      <c r="E59" s="6">
        <v>12.8</v>
      </c>
      <c r="F59" s="6">
        <v>54.17</v>
      </c>
      <c r="G59" s="6">
        <v>456.4</v>
      </c>
      <c r="H59" s="6">
        <v>285.45999999999998</v>
      </c>
      <c r="I59" s="6"/>
      <c r="J59" s="6"/>
      <c r="K59" s="6"/>
      <c r="L59" s="6"/>
    </row>
    <row r="60" spans="1:12" ht="15.75">
      <c r="A60" s="2"/>
      <c r="B60" s="5">
        <v>18</v>
      </c>
      <c r="C60" s="6"/>
      <c r="D60" s="6"/>
      <c r="E60" s="6">
        <v>9.3000000000000007</v>
      </c>
      <c r="F60" s="6">
        <v>62.56</v>
      </c>
      <c r="G60" s="6">
        <v>513.87</v>
      </c>
      <c r="H60" s="6">
        <v>247.76</v>
      </c>
      <c r="I60" s="6"/>
      <c r="J60" s="6"/>
      <c r="K60" s="6"/>
      <c r="L60" s="6"/>
    </row>
    <row r="61" spans="1:12" ht="15.75">
      <c r="A61" s="2"/>
      <c r="B61" s="5">
        <v>19</v>
      </c>
      <c r="C61" s="6"/>
      <c r="D61" s="6"/>
      <c r="E61" s="6">
        <v>19.04</v>
      </c>
      <c r="F61" s="6">
        <v>79.209999999999994</v>
      </c>
      <c r="G61" s="6">
        <v>514.07000000000005</v>
      </c>
      <c r="H61" s="6">
        <v>228.03</v>
      </c>
      <c r="I61" s="6"/>
      <c r="J61" s="6"/>
      <c r="K61" s="6"/>
      <c r="L61" s="6"/>
    </row>
    <row r="62" spans="1:12" ht="15.75">
      <c r="A62" s="2"/>
      <c r="B62" s="5">
        <v>20</v>
      </c>
      <c r="C62" s="6"/>
      <c r="D62" s="6"/>
      <c r="E62" s="6">
        <v>16.63</v>
      </c>
      <c r="F62" s="6">
        <v>113.19</v>
      </c>
      <c r="G62" s="6">
        <v>476.62</v>
      </c>
      <c r="H62" s="6">
        <v>234.65</v>
      </c>
      <c r="I62" s="6"/>
      <c r="J62" s="6"/>
      <c r="K62" s="6"/>
      <c r="L62" s="6"/>
    </row>
    <row r="63" spans="1:12" ht="15.75">
      <c r="A63" s="2"/>
      <c r="B63" s="5">
        <v>21</v>
      </c>
      <c r="C63" s="6"/>
      <c r="D63" s="6"/>
      <c r="E63" s="6">
        <v>55.24</v>
      </c>
      <c r="F63" s="6">
        <v>99.08</v>
      </c>
      <c r="G63" s="6">
        <v>404.08</v>
      </c>
      <c r="H63" s="6">
        <v>270.64</v>
      </c>
      <c r="I63" s="6"/>
      <c r="J63" s="6"/>
      <c r="K63" s="6"/>
      <c r="L63" s="6"/>
    </row>
    <row r="64" spans="1:12" ht="15.75">
      <c r="A64" s="2"/>
      <c r="B64" s="5">
        <v>22</v>
      </c>
      <c r="C64" s="6"/>
      <c r="D64" s="6"/>
      <c r="E64" s="6">
        <v>128.52000000000001</v>
      </c>
      <c r="F64" s="6">
        <v>94.35</v>
      </c>
      <c r="G64" s="6">
        <v>374.99</v>
      </c>
      <c r="H64" s="6">
        <v>284.23</v>
      </c>
      <c r="I64" s="6"/>
      <c r="J64" s="6"/>
      <c r="K64" s="6"/>
      <c r="L64" s="6"/>
    </row>
    <row r="65" spans="1:12" ht="15.75">
      <c r="A65" s="2"/>
      <c r="B65" s="5">
        <v>23</v>
      </c>
      <c r="C65" s="6"/>
      <c r="D65" s="6"/>
      <c r="E65" s="6">
        <v>174.94</v>
      </c>
      <c r="F65" s="6">
        <v>100.22</v>
      </c>
      <c r="G65" s="6">
        <v>361.96</v>
      </c>
      <c r="H65" s="6">
        <v>270.76</v>
      </c>
      <c r="I65" s="6"/>
      <c r="J65" s="6"/>
      <c r="K65" s="6"/>
      <c r="L65" s="6"/>
    </row>
    <row r="66" spans="1:12" ht="15.75">
      <c r="A66" s="2"/>
      <c r="B66" s="5">
        <v>24</v>
      </c>
      <c r="C66" s="6"/>
      <c r="D66" s="6"/>
      <c r="E66" s="6">
        <v>181.06</v>
      </c>
      <c r="F66" s="6">
        <v>101.84</v>
      </c>
      <c r="G66" s="6">
        <v>391.24</v>
      </c>
      <c r="H66" s="6">
        <v>153.55000000000001</v>
      </c>
      <c r="I66" s="6"/>
      <c r="J66" s="6"/>
      <c r="K66" s="6"/>
      <c r="L66" s="6"/>
    </row>
    <row r="67" spans="1:12" ht="15.75">
      <c r="A67" s="2"/>
      <c r="B67" s="5">
        <v>25</v>
      </c>
      <c r="C67" s="6"/>
      <c r="D67" s="6"/>
      <c r="E67" s="6">
        <v>178.62</v>
      </c>
      <c r="F67" s="6">
        <v>185.6</v>
      </c>
      <c r="G67" s="6">
        <v>432.8</v>
      </c>
      <c r="H67" s="6">
        <v>87.32</v>
      </c>
      <c r="I67" s="6"/>
      <c r="J67" s="6"/>
      <c r="K67" s="6"/>
      <c r="L67" s="6"/>
    </row>
    <row r="68" spans="1:12" ht="15.75">
      <c r="A68" s="2"/>
      <c r="B68" s="5">
        <v>26</v>
      </c>
      <c r="C68" s="6"/>
      <c r="D68" s="6"/>
      <c r="E68" s="6">
        <v>167.39</v>
      </c>
      <c r="F68" s="6">
        <v>307.44</v>
      </c>
      <c r="G68" s="6">
        <v>231.69</v>
      </c>
      <c r="H68" s="6">
        <v>86.67</v>
      </c>
      <c r="I68" s="6"/>
      <c r="J68" s="6"/>
      <c r="K68" s="6"/>
      <c r="L68" s="6"/>
    </row>
    <row r="69" spans="1:12" ht="15.75">
      <c r="A69" s="2"/>
      <c r="B69" s="5">
        <v>27</v>
      </c>
      <c r="C69" s="6"/>
      <c r="D69" s="6" t="s">
        <v>33</v>
      </c>
      <c r="E69" s="6">
        <v>159.88</v>
      </c>
      <c r="F69" s="6">
        <v>379.13</v>
      </c>
      <c r="G69" s="6">
        <v>124.81</v>
      </c>
      <c r="H69" s="6">
        <v>154.56</v>
      </c>
      <c r="I69" s="6"/>
      <c r="J69" s="6"/>
      <c r="K69" s="6"/>
      <c r="L69" s="6"/>
    </row>
    <row r="70" spans="1:12" ht="15.75">
      <c r="A70" s="2"/>
      <c r="B70" s="5">
        <v>28</v>
      </c>
      <c r="C70" s="6"/>
      <c r="D70" s="6">
        <v>33</v>
      </c>
      <c r="E70" s="6">
        <v>159.59</v>
      </c>
      <c r="F70" s="6">
        <v>429.09</v>
      </c>
      <c r="G70" s="6">
        <v>170.06</v>
      </c>
      <c r="H70" s="6">
        <v>243.23</v>
      </c>
      <c r="I70" s="6"/>
      <c r="J70" s="6"/>
      <c r="K70" s="6"/>
      <c r="L70" s="6"/>
    </row>
    <row r="71" spans="1:12" ht="15.75">
      <c r="A71" s="2"/>
      <c r="B71" s="5">
        <v>29</v>
      </c>
      <c r="C71" s="6"/>
      <c r="D71" s="6">
        <v>56.5</v>
      </c>
      <c r="E71" s="6">
        <v>156.63</v>
      </c>
      <c r="F71" s="6">
        <v>410.41</v>
      </c>
      <c r="G71" s="6">
        <v>186.57</v>
      </c>
      <c r="H71" s="6">
        <v>267.51</v>
      </c>
      <c r="I71" s="6"/>
      <c r="J71" s="6"/>
      <c r="K71" s="6"/>
      <c r="L71" s="6"/>
    </row>
    <row r="72" spans="1:12" ht="15.75">
      <c r="A72" s="2"/>
      <c r="B72" s="5">
        <v>30</v>
      </c>
      <c r="C72" s="6"/>
      <c r="D72" s="6">
        <v>56</v>
      </c>
      <c r="E72" s="6">
        <v>186.15</v>
      </c>
      <c r="F72" s="6">
        <v>357.71</v>
      </c>
      <c r="G72" s="6">
        <v>248.61</v>
      </c>
      <c r="H72" s="6">
        <v>91.08</v>
      </c>
      <c r="I72" s="6"/>
      <c r="J72" s="6"/>
      <c r="K72" s="6"/>
      <c r="L72" s="6"/>
    </row>
    <row r="73" spans="1:12" ht="15.75">
      <c r="A73" s="2"/>
      <c r="B73" s="5">
        <v>31</v>
      </c>
      <c r="C73" s="7"/>
      <c r="D73" s="8">
        <v>31</v>
      </c>
      <c r="E73" s="7">
        <v>207.13</v>
      </c>
      <c r="F73" s="8"/>
      <c r="G73" s="6">
        <v>376.92</v>
      </c>
      <c r="H73" s="7">
        <v>0</v>
      </c>
      <c r="I73" s="9"/>
      <c r="J73" s="10"/>
      <c r="K73" s="9"/>
      <c r="L73" s="10"/>
    </row>
    <row r="74" spans="1:12" ht="15.75">
      <c r="A74" s="2" t="s">
        <v>19</v>
      </c>
      <c r="B74" s="2"/>
      <c r="C74" s="11">
        <f t="shared" ref="C74:L74" si="2">SUM(C43:C73)</f>
        <v>0</v>
      </c>
      <c r="D74" s="11">
        <f t="shared" si="2"/>
        <v>176.5</v>
      </c>
      <c r="E74" s="11">
        <f t="shared" si="2"/>
        <v>1999.6999999999998</v>
      </c>
      <c r="F74" s="11">
        <f t="shared" si="2"/>
        <v>6423.3400000000011</v>
      </c>
      <c r="G74" s="11">
        <f t="shared" si="2"/>
        <v>8736.75</v>
      </c>
      <c r="H74" s="11">
        <f t="shared" si="2"/>
        <v>7911.16</v>
      </c>
      <c r="I74" s="11">
        <f t="shared" si="2"/>
        <v>0</v>
      </c>
      <c r="J74" s="11">
        <f t="shared" si="2"/>
        <v>0</v>
      </c>
      <c r="K74" s="11">
        <f t="shared" si="2"/>
        <v>0</v>
      </c>
      <c r="L74" s="11">
        <f t="shared" si="2"/>
        <v>0</v>
      </c>
    </row>
    <row r="75" spans="1:12" ht="15.75">
      <c r="A75" s="2" t="s">
        <v>20</v>
      </c>
      <c r="B75" s="2"/>
      <c r="C75" s="12">
        <f t="shared" ref="C75:L75" si="3">C74*1.9835</f>
        <v>0</v>
      </c>
      <c r="D75" s="12">
        <f t="shared" si="3"/>
        <v>350.08775000000003</v>
      </c>
      <c r="E75" s="12">
        <f t="shared" si="3"/>
        <v>3966.4049499999996</v>
      </c>
      <c r="F75" s="12">
        <f t="shared" si="3"/>
        <v>12740.694890000002</v>
      </c>
      <c r="G75" s="12">
        <f t="shared" si="3"/>
        <v>17329.343625000001</v>
      </c>
      <c r="H75" s="12">
        <f t="shared" si="3"/>
        <v>15691.78586</v>
      </c>
      <c r="I75" s="12">
        <f t="shared" si="3"/>
        <v>0</v>
      </c>
      <c r="J75" s="12">
        <f t="shared" si="3"/>
        <v>0</v>
      </c>
      <c r="K75" s="12">
        <f t="shared" si="3"/>
        <v>0</v>
      </c>
      <c r="L75" s="12">
        <f t="shared" si="3"/>
        <v>0</v>
      </c>
    </row>
    <row r="76" spans="1:12" ht="15.75">
      <c r="A76" s="2"/>
      <c r="B76" s="2"/>
      <c r="C76" s="11"/>
      <c r="D76" s="11"/>
      <c r="E76" s="11"/>
      <c r="F76" s="11"/>
      <c r="G76" s="11"/>
      <c r="H76" s="11"/>
      <c r="I76" s="11" t="s">
        <v>21</v>
      </c>
      <c r="J76" s="11"/>
      <c r="K76" s="13">
        <v>126</v>
      </c>
      <c r="L76" s="11" t="s">
        <v>22</v>
      </c>
    </row>
    <row r="77" spans="1:12" ht="16.5" thickBot="1">
      <c r="A77" s="14">
        <f>A43</f>
        <v>2012</v>
      </c>
      <c r="B77" s="14" t="s">
        <v>23</v>
      </c>
      <c r="C77" s="14"/>
      <c r="D77" s="15">
        <f>SUM(C74:L74)</f>
        <v>25247.45</v>
      </c>
      <c r="E77" s="16" t="s">
        <v>19</v>
      </c>
      <c r="F77" s="16"/>
      <c r="G77" s="15">
        <f>D77*1.9835</f>
        <v>50078.317074999999</v>
      </c>
      <c r="H77" s="16" t="s">
        <v>24</v>
      </c>
      <c r="I77" s="14" t="s">
        <v>25</v>
      </c>
      <c r="J77" s="14"/>
      <c r="K77" s="17">
        <v>126</v>
      </c>
      <c r="L77" s="14" t="s">
        <v>22</v>
      </c>
    </row>
    <row r="79" spans="1:12" ht="15.75">
      <c r="A79" s="1" t="s">
        <v>0</v>
      </c>
      <c r="B79" s="2"/>
      <c r="C79" s="2"/>
      <c r="D79" s="18"/>
      <c r="E79" s="1"/>
      <c r="F79" s="1"/>
      <c r="G79" s="1"/>
      <c r="H79" s="18"/>
      <c r="I79" s="1"/>
      <c r="J79" s="2"/>
      <c r="K79" s="2"/>
      <c r="L79" s="2"/>
    </row>
    <row r="80" spans="1:12" ht="15.75">
      <c r="A80" s="2" t="s">
        <v>1</v>
      </c>
      <c r="B80" s="2"/>
      <c r="C80" s="2"/>
      <c r="D80" s="2"/>
      <c r="E80" s="1" t="s">
        <v>2</v>
      </c>
      <c r="F80" s="2"/>
      <c r="G80" s="2" t="s">
        <v>3</v>
      </c>
      <c r="H80" s="2"/>
      <c r="I80" s="2" t="s">
        <v>4</v>
      </c>
      <c r="J80" s="2"/>
      <c r="K80" s="2" t="s">
        <v>5</v>
      </c>
      <c r="L80" s="2"/>
    </row>
    <row r="81" spans="1:12" ht="16.5" thickBot="1">
      <c r="A81" s="3" t="s">
        <v>6</v>
      </c>
      <c r="B81" s="3" t="s">
        <v>7</v>
      </c>
      <c r="C81" s="4" t="s">
        <v>8</v>
      </c>
      <c r="D81" s="4" t="s">
        <v>9</v>
      </c>
      <c r="E81" s="4" t="s">
        <v>10</v>
      </c>
      <c r="F81" s="4" t="s">
        <v>11</v>
      </c>
      <c r="G81" s="4" t="s">
        <v>12</v>
      </c>
      <c r="H81" s="4" t="s">
        <v>13</v>
      </c>
      <c r="I81" s="4" t="s">
        <v>14</v>
      </c>
      <c r="J81" s="4" t="s">
        <v>15</v>
      </c>
      <c r="K81" s="4" t="s">
        <v>16</v>
      </c>
      <c r="L81" s="4" t="s">
        <v>17</v>
      </c>
    </row>
    <row r="82" spans="1:12" ht="16.5" thickTop="1">
      <c r="A82" s="1">
        <v>2013</v>
      </c>
      <c r="B82" s="5">
        <v>1</v>
      </c>
      <c r="C82" s="6"/>
      <c r="D82" s="6"/>
      <c r="E82" s="6"/>
      <c r="F82" s="6">
        <v>0</v>
      </c>
      <c r="G82" s="6">
        <v>269.27999999999997</v>
      </c>
      <c r="H82" s="6">
        <v>56.09</v>
      </c>
      <c r="I82" s="6">
        <v>264.06</v>
      </c>
      <c r="J82" s="6"/>
      <c r="K82" s="6"/>
      <c r="L82" s="6"/>
    </row>
    <row r="83" spans="1:12" ht="15.75">
      <c r="A83" s="2"/>
      <c r="B83" s="5">
        <v>2</v>
      </c>
      <c r="C83" s="6"/>
      <c r="D83" s="6"/>
      <c r="E83" s="6"/>
      <c r="F83" s="6">
        <v>0</v>
      </c>
      <c r="G83" s="6">
        <v>278.39</v>
      </c>
      <c r="H83" s="6">
        <v>58.23</v>
      </c>
      <c r="I83" s="6">
        <v>263.27</v>
      </c>
      <c r="J83" s="6"/>
      <c r="K83" s="6"/>
      <c r="L83" s="6"/>
    </row>
    <row r="84" spans="1:12" ht="15.75">
      <c r="A84" s="2"/>
      <c r="B84" s="5">
        <v>3</v>
      </c>
      <c r="C84" s="6"/>
      <c r="D84" s="6"/>
      <c r="E84" s="6"/>
      <c r="F84" s="6">
        <v>23</v>
      </c>
      <c r="G84" s="6">
        <v>288.81</v>
      </c>
      <c r="H84" s="6">
        <v>56.99</v>
      </c>
      <c r="I84" s="6">
        <v>243.74</v>
      </c>
      <c r="J84" s="6"/>
      <c r="K84" s="6"/>
      <c r="L84" s="6"/>
    </row>
    <row r="85" spans="1:12" ht="15.75">
      <c r="A85" s="2"/>
      <c r="B85" s="5">
        <v>4</v>
      </c>
      <c r="C85" s="6"/>
      <c r="D85" s="6"/>
      <c r="E85" s="6"/>
      <c r="F85" s="6">
        <v>46.83</v>
      </c>
      <c r="G85" s="6">
        <v>285.64999999999998</v>
      </c>
      <c r="H85" s="6">
        <v>56.64</v>
      </c>
      <c r="I85" s="6">
        <v>264.99</v>
      </c>
      <c r="J85" s="6"/>
      <c r="K85" s="6"/>
      <c r="L85" s="6"/>
    </row>
    <row r="86" spans="1:12" ht="15.75">
      <c r="A86" s="2"/>
      <c r="B86" s="5">
        <v>5</v>
      </c>
      <c r="C86" s="6"/>
      <c r="D86" s="6"/>
      <c r="E86" s="6"/>
      <c r="F86" s="6">
        <v>37.96</v>
      </c>
      <c r="G86" s="6">
        <v>269.58</v>
      </c>
      <c r="H86" s="6">
        <v>52.46</v>
      </c>
      <c r="I86" s="6">
        <v>287.19</v>
      </c>
      <c r="J86" s="6"/>
      <c r="K86" s="6"/>
      <c r="L86" s="6"/>
    </row>
    <row r="87" spans="1:12" ht="15.75">
      <c r="A87" s="2"/>
      <c r="B87" s="5">
        <v>6</v>
      </c>
      <c r="C87" s="6"/>
      <c r="D87" s="6"/>
      <c r="E87" s="6"/>
      <c r="F87" s="6">
        <v>28.79</v>
      </c>
      <c r="G87" s="6">
        <v>264.72000000000003</v>
      </c>
      <c r="H87" s="6">
        <v>50.43</v>
      </c>
      <c r="I87" s="6">
        <v>303.33</v>
      </c>
      <c r="J87" s="6"/>
      <c r="K87" s="6"/>
      <c r="L87" s="6"/>
    </row>
    <row r="88" spans="1:12" ht="15.75">
      <c r="A88" s="2"/>
      <c r="B88" s="5">
        <v>7</v>
      </c>
      <c r="C88" s="6"/>
      <c r="D88" s="6"/>
      <c r="E88" s="6"/>
      <c r="F88" s="6">
        <v>22.65</v>
      </c>
      <c r="G88" s="6">
        <v>263.93</v>
      </c>
      <c r="H88" s="6">
        <v>52.35</v>
      </c>
      <c r="I88" s="6">
        <v>320.77</v>
      </c>
      <c r="J88" s="6"/>
      <c r="K88" s="6"/>
      <c r="L88" s="6"/>
    </row>
    <row r="89" spans="1:12" ht="15.75">
      <c r="A89" s="2"/>
      <c r="B89" s="5">
        <v>8</v>
      </c>
      <c r="C89" s="6"/>
      <c r="D89" s="6"/>
      <c r="E89" s="6"/>
      <c r="F89" s="6">
        <v>21.27</v>
      </c>
      <c r="G89" s="6">
        <v>276.31</v>
      </c>
      <c r="H89" s="6">
        <v>55.12</v>
      </c>
      <c r="I89" s="6">
        <v>326.20999999999998</v>
      </c>
      <c r="J89" s="6"/>
      <c r="K89" s="6"/>
      <c r="L89" s="6"/>
    </row>
    <row r="90" spans="1:12" ht="15.75">
      <c r="A90" s="2"/>
      <c r="B90" s="5">
        <v>9</v>
      </c>
      <c r="C90" s="6"/>
      <c r="D90" s="6"/>
      <c r="E90" s="6"/>
      <c r="F90" s="6">
        <v>20.54</v>
      </c>
      <c r="G90" s="6">
        <v>299.60000000000002</v>
      </c>
      <c r="H90" s="6">
        <v>55.88</v>
      </c>
      <c r="I90" s="6">
        <v>302.81</v>
      </c>
      <c r="J90" s="6"/>
      <c r="K90" s="6"/>
      <c r="L90" s="6"/>
    </row>
    <row r="91" spans="1:12" ht="15.75">
      <c r="A91" s="2"/>
      <c r="B91" s="5">
        <v>10</v>
      </c>
      <c r="C91" s="6"/>
      <c r="D91" s="6"/>
      <c r="E91" s="6"/>
      <c r="F91" s="6">
        <v>41.54</v>
      </c>
      <c r="G91" s="6">
        <v>315.14999999999998</v>
      </c>
      <c r="H91" s="6">
        <v>61.48</v>
      </c>
      <c r="I91" s="6">
        <v>263.82</v>
      </c>
      <c r="J91" s="6"/>
      <c r="K91" s="6"/>
      <c r="L91" s="6"/>
    </row>
    <row r="92" spans="1:12" ht="15.75">
      <c r="A92" s="2"/>
      <c r="B92" s="5">
        <v>11</v>
      </c>
      <c r="C92" s="6"/>
      <c r="D92" s="6"/>
      <c r="E92" s="6"/>
      <c r="F92" s="6">
        <v>70.02</v>
      </c>
      <c r="G92" s="6">
        <v>335.07</v>
      </c>
      <c r="H92" s="6">
        <v>64.31</v>
      </c>
      <c r="I92" s="6">
        <v>107.25</v>
      </c>
      <c r="J92" s="6"/>
      <c r="K92" s="6"/>
      <c r="L92" s="6"/>
    </row>
    <row r="93" spans="1:12" ht="15.75">
      <c r="A93" s="2"/>
      <c r="B93" s="5">
        <v>12</v>
      </c>
      <c r="C93" s="6"/>
      <c r="D93" s="6"/>
      <c r="E93" s="6"/>
      <c r="F93" s="6">
        <v>78.81</v>
      </c>
      <c r="G93" s="6">
        <v>328.4</v>
      </c>
      <c r="H93" s="6">
        <v>56.53</v>
      </c>
      <c r="I93" s="6">
        <v>0</v>
      </c>
      <c r="J93" s="6"/>
      <c r="K93" s="6"/>
      <c r="L93" s="6"/>
    </row>
    <row r="94" spans="1:12" ht="15.75">
      <c r="A94" s="2"/>
      <c r="B94" s="5">
        <v>13</v>
      </c>
      <c r="C94" s="6"/>
      <c r="D94" s="6"/>
      <c r="E94" s="6">
        <v>0</v>
      </c>
      <c r="F94" s="6">
        <v>81.739999999999995</v>
      </c>
      <c r="G94" s="6">
        <v>395.99</v>
      </c>
      <c r="H94" s="6">
        <v>53.06</v>
      </c>
      <c r="I94" s="6"/>
      <c r="J94" s="6"/>
      <c r="K94" s="6"/>
      <c r="L94" s="6"/>
    </row>
    <row r="95" spans="1:12" ht="15.75">
      <c r="A95" s="2"/>
      <c r="B95" s="5">
        <v>14</v>
      </c>
      <c r="C95" s="6"/>
      <c r="D95" s="6"/>
      <c r="E95" s="6">
        <v>68.03</v>
      </c>
      <c r="F95" s="6">
        <v>89.98</v>
      </c>
      <c r="G95" s="6">
        <v>586.91999999999996</v>
      </c>
      <c r="H95" s="6">
        <v>53</v>
      </c>
      <c r="I95" s="6"/>
      <c r="J95" s="6"/>
      <c r="K95" s="6"/>
      <c r="L95" s="6"/>
    </row>
    <row r="96" spans="1:12" ht="15.75">
      <c r="A96" s="2"/>
      <c r="B96" s="5">
        <v>15</v>
      </c>
      <c r="C96" s="6"/>
      <c r="D96" s="6"/>
      <c r="E96" s="6">
        <v>79.849999999999994</v>
      </c>
      <c r="F96" s="6">
        <v>93.07</v>
      </c>
      <c r="G96" s="6">
        <v>416.68</v>
      </c>
      <c r="H96" s="6">
        <v>53</v>
      </c>
      <c r="I96" s="6"/>
      <c r="J96" s="6"/>
      <c r="K96" s="6"/>
      <c r="L96" s="6"/>
    </row>
    <row r="97" spans="1:12" ht="15.75">
      <c r="A97" s="2"/>
      <c r="B97" s="5">
        <v>16</v>
      </c>
      <c r="C97" s="6"/>
      <c r="D97" s="6"/>
      <c r="E97" s="6">
        <v>31.4</v>
      </c>
      <c r="F97" s="6">
        <v>93.43</v>
      </c>
      <c r="G97" s="6">
        <v>450.54</v>
      </c>
      <c r="H97" s="6">
        <v>53.31</v>
      </c>
      <c r="I97" s="6"/>
      <c r="J97" s="6"/>
      <c r="K97" s="6"/>
      <c r="L97" s="6"/>
    </row>
    <row r="98" spans="1:12" ht="15.75">
      <c r="A98" s="2"/>
      <c r="B98" s="5">
        <v>17</v>
      </c>
      <c r="C98" s="6"/>
      <c r="D98" s="6"/>
      <c r="E98" s="6">
        <v>6.75</v>
      </c>
      <c r="F98" s="6">
        <v>101.22</v>
      </c>
      <c r="G98" s="6">
        <v>356.02</v>
      </c>
      <c r="H98" s="6">
        <v>53.2</v>
      </c>
      <c r="I98" s="6"/>
      <c r="J98" s="6"/>
      <c r="K98" s="6"/>
      <c r="L98" s="6"/>
    </row>
    <row r="99" spans="1:12" ht="15.75">
      <c r="A99" s="2"/>
      <c r="B99" s="5">
        <v>18</v>
      </c>
      <c r="C99" s="6"/>
      <c r="D99" s="6"/>
      <c r="E99" s="6">
        <v>0</v>
      </c>
      <c r="F99" s="6">
        <v>105.51</v>
      </c>
      <c r="G99" s="6">
        <v>384.05</v>
      </c>
      <c r="H99" s="6">
        <v>53.39</v>
      </c>
      <c r="I99" s="6"/>
      <c r="J99" s="6"/>
      <c r="K99" s="6"/>
      <c r="L99" s="6"/>
    </row>
    <row r="100" spans="1:12" ht="15.75">
      <c r="A100" s="2"/>
      <c r="B100" s="5">
        <v>19</v>
      </c>
      <c r="C100" s="6"/>
      <c r="D100" s="6"/>
      <c r="E100" s="6">
        <v>0</v>
      </c>
      <c r="F100" s="6">
        <v>116.23</v>
      </c>
      <c r="G100" s="6">
        <v>381.62</v>
      </c>
      <c r="H100" s="6">
        <v>68.400000000000006</v>
      </c>
      <c r="I100" s="6"/>
      <c r="J100" s="6"/>
      <c r="K100" s="6"/>
      <c r="L100" s="6"/>
    </row>
    <row r="101" spans="1:12" ht="15.75">
      <c r="A101" s="2"/>
      <c r="B101" s="5">
        <v>20</v>
      </c>
      <c r="C101" s="6"/>
      <c r="D101" s="6"/>
      <c r="E101" s="6">
        <v>0</v>
      </c>
      <c r="F101" s="6">
        <v>132.35</v>
      </c>
      <c r="G101" s="6">
        <v>340.92</v>
      </c>
      <c r="H101" s="6">
        <v>94.02</v>
      </c>
      <c r="I101" s="6"/>
      <c r="J101" s="6"/>
      <c r="K101" s="6"/>
      <c r="L101" s="6"/>
    </row>
    <row r="102" spans="1:12" ht="15.75">
      <c r="A102" s="2"/>
      <c r="B102" s="5">
        <v>21</v>
      </c>
      <c r="C102" s="6"/>
      <c r="D102" s="6"/>
      <c r="E102" s="6">
        <v>0</v>
      </c>
      <c r="F102" s="6">
        <v>160.18</v>
      </c>
      <c r="G102" s="6">
        <v>323.27999999999997</v>
      </c>
      <c r="H102" s="6">
        <v>125.83</v>
      </c>
      <c r="I102" s="6"/>
      <c r="J102" s="6"/>
      <c r="K102" s="6"/>
      <c r="L102" s="6"/>
    </row>
    <row r="103" spans="1:12" ht="15.75">
      <c r="A103" s="2"/>
      <c r="B103" s="5">
        <v>22</v>
      </c>
      <c r="C103" s="6"/>
      <c r="D103" s="6"/>
      <c r="E103" s="6">
        <v>0</v>
      </c>
      <c r="F103" s="6">
        <v>233.3</v>
      </c>
      <c r="G103" s="6">
        <v>317.52</v>
      </c>
      <c r="H103" s="6">
        <v>214.79</v>
      </c>
      <c r="I103" s="6"/>
      <c r="J103" s="6"/>
      <c r="K103" s="6"/>
      <c r="L103" s="6"/>
    </row>
    <row r="104" spans="1:12" ht="15.75">
      <c r="A104" s="2"/>
      <c r="B104" s="5">
        <v>23</v>
      </c>
      <c r="C104" s="6"/>
      <c r="D104" s="6"/>
      <c r="E104" s="6">
        <v>0</v>
      </c>
      <c r="F104" s="6">
        <v>256.87</v>
      </c>
      <c r="G104" s="6">
        <v>308.52</v>
      </c>
      <c r="H104" s="6">
        <v>304.83</v>
      </c>
      <c r="I104" s="6"/>
      <c r="J104" s="6"/>
      <c r="K104" s="6"/>
      <c r="L104" s="6"/>
    </row>
    <row r="105" spans="1:12" ht="15.75">
      <c r="A105" s="2"/>
      <c r="B105" s="5">
        <v>24</v>
      </c>
      <c r="C105" s="6"/>
      <c r="D105" s="6"/>
      <c r="E105" s="6">
        <v>0</v>
      </c>
      <c r="F105" s="6">
        <v>257.67</v>
      </c>
      <c r="G105" s="6">
        <v>287.87</v>
      </c>
      <c r="H105" s="6">
        <v>345.8</v>
      </c>
      <c r="I105" s="6"/>
      <c r="J105" s="6"/>
      <c r="K105" s="6"/>
      <c r="L105" s="6"/>
    </row>
    <row r="106" spans="1:12" ht="15.75">
      <c r="A106" s="2"/>
      <c r="B106" s="5">
        <v>25</v>
      </c>
      <c r="C106" s="6"/>
      <c r="D106" s="6"/>
      <c r="E106" s="6">
        <v>0</v>
      </c>
      <c r="F106" s="6">
        <v>238.51</v>
      </c>
      <c r="G106" s="6">
        <v>264.07</v>
      </c>
      <c r="H106" s="6">
        <v>354.61</v>
      </c>
      <c r="I106" s="6"/>
      <c r="J106" s="6"/>
      <c r="K106" s="6"/>
      <c r="L106" s="6"/>
    </row>
    <row r="107" spans="1:12" ht="15.75">
      <c r="A107" s="2"/>
      <c r="B107" s="5">
        <v>26</v>
      </c>
      <c r="C107" s="6"/>
      <c r="D107" s="6"/>
      <c r="E107" s="6">
        <v>0</v>
      </c>
      <c r="F107" s="6">
        <v>245.62</v>
      </c>
      <c r="G107" s="6">
        <v>223.87</v>
      </c>
      <c r="H107" s="6">
        <v>406.54</v>
      </c>
      <c r="I107" s="6"/>
      <c r="J107" s="6"/>
      <c r="K107" s="6"/>
      <c r="L107" s="6"/>
    </row>
    <row r="108" spans="1:12" ht="15.75">
      <c r="A108" s="2"/>
      <c r="B108" s="5">
        <v>27</v>
      </c>
      <c r="C108" s="6"/>
      <c r="D108" s="6"/>
      <c r="E108" s="6">
        <v>0</v>
      </c>
      <c r="F108" s="6">
        <v>242.43</v>
      </c>
      <c r="G108" s="6">
        <v>134</v>
      </c>
      <c r="H108" s="6">
        <v>388.57</v>
      </c>
      <c r="I108" s="6"/>
      <c r="J108" s="6"/>
      <c r="K108" s="6"/>
      <c r="L108" s="6"/>
    </row>
    <row r="109" spans="1:12" ht="15.75">
      <c r="A109" s="2"/>
      <c r="B109" s="5">
        <v>28</v>
      </c>
      <c r="C109" s="6"/>
      <c r="D109" s="6"/>
      <c r="E109" s="6">
        <v>0</v>
      </c>
      <c r="F109" s="6">
        <v>225.89</v>
      </c>
      <c r="G109" s="6">
        <v>103</v>
      </c>
      <c r="H109" s="6">
        <v>364.53</v>
      </c>
      <c r="I109" s="6"/>
      <c r="J109" s="6"/>
      <c r="K109" s="6"/>
      <c r="L109" s="6"/>
    </row>
    <row r="110" spans="1:12" ht="15.75">
      <c r="A110" s="2"/>
      <c r="B110" s="5">
        <v>29</v>
      </c>
      <c r="C110" s="6"/>
      <c r="D110" s="6"/>
      <c r="E110" s="6">
        <v>0</v>
      </c>
      <c r="F110" s="6">
        <v>255.64</v>
      </c>
      <c r="G110" s="6">
        <v>70</v>
      </c>
      <c r="H110" s="6">
        <v>331.24</v>
      </c>
      <c r="I110" s="6"/>
      <c r="J110" s="6"/>
      <c r="K110" s="6"/>
      <c r="L110" s="6"/>
    </row>
    <row r="111" spans="1:12" ht="15.75">
      <c r="A111" s="2"/>
      <c r="B111" s="5">
        <v>30</v>
      </c>
      <c r="C111" s="6"/>
      <c r="D111" s="6"/>
      <c r="E111" s="6">
        <v>0</v>
      </c>
      <c r="F111" s="6">
        <v>270.58</v>
      </c>
      <c r="G111" s="6">
        <v>52</v>
      </c>
      <c r="H111" s="6">
        <v>312.12</v>
      </c>
      <c r="I111" s="6"/>
      <c r="J111" s="6"/>
      <c r="K111" s="6"/>
      <c r="L111" s="6"/>
    </row>
    <row r="112" spans="1:12" ht="15.75">
      <c r="A112" s="2"/>
      <c r="B112" s="5">
        <v>31</v>
      </c>
      <c r="C112" s="7"/>
      <c r="D112" s="8"/>
      <c r="E112" s="7">
        <v>0</v>
      </c>
      <c r="F112" s="8"/>
      <c r="G112" s="6">
        <v>53.61</v>
      </c>
      <c r="H112" s="7">
        <v>279.58</v>
      </c>
      <c r="I112" s="9"/>
      <c r="J112" s="10"/>
      <c r="K112" s="9"/>
      <c r="L112" s="10"/>
    </row>
    <row r="113" spans="1:12" ht="15.75">
      <c r="A113" s="2" t="s">
        <v>19</v>
      </c>
      <c r="B113" s="2"/>
      <c r="C113" s="11">
        <f t="shared" ref="C113:L113" si="4">SUM(C82:C112)</f>
        <v>0</v>
      </c>
      <c r="D113" s="11">
        <f t="shared" si="4"/>
        <v>0</v>
      </c>
      <c r="E113" s="11">
        <f t="shared" si="4"/>
        <v>186.03</v>
      </c>
      <c r="F113" s="11">
        <f t="shared" si="4"/>
        <v>3591.6299999999997</v>
      </c>
      <c r="G113" s="11">
        <f t="shared" si="4"/>
        <v>8925.3700000000026</v>
      </c>
      <c r="H113" s="11">
        <f t="shared" si="4"/>
        <v>4586.33</v>
      </c>
      <c r="I113" s="11">
        <f t="shared" si="4"/>
        <v>2947.44</v>
      </c>
      <c r="J113" s="11">
        <f t="shared" si="4"/>
        <v>0</v>
      </c>
      <c r="K113" s="11">
        <f t="shared" si="4"/>
        <v>0</v>
      </c>
      <c r="L113" s="11">
        <f t="shared" si="4"/>
        <v>0</v>
      </c>
    </row>
    <row r="114" spans="1:12" ht="15.75">
      <c r="A114" s="2" t="s">
        <v>20</v>
      </c>
      <c r="B114" s="2"/>
      <c r="C114" s="12">
        <f t="shared" ref="C114:L114" si="5">C113*1.9835</f>
        <v>0</v>
      </c>
      <c r="D114" s="12">
        <f t="shared" si="5"/>
        <v>0</v>
      </c>
      <c r="E114" s="12">
        <f t="shared" si="5"/>
        <v>368.99050499999998</v>
      </c>
      <c r="F114" s="12">
        <f t="shared" si="5"/>
        <v>7123.9981049999997</v>
      </c>
      <c r="G114" s="12">
        <f t="shared" si="5"/>
        <v>17703.471395000004</v>
      </c>
      <c r="H114" s="12">
        <f t="shared" si="5"/>
        <v>9096.9855549999993</v>
      </c>
      <c r="I114" s="12">
        <f t="shared" si="5"/>
        <v>5846.2472400000006</v>
      </c>
      <c r="J114" s="12">
        <f t="shared" si="5"/>
        <v>0</v>
      </c>
      <c r="K114" s="12">
        <f t="shared" si="5"/>
        <v>0</v>
      </c>
      <c r="L114" s="12">
        <f t="shared" si="5"/>
        <v>0</v>
      </c>
    </row>
    <row r="115" spans="1:12" ht="15.75">
      <c r="A115" s="2"/>
      <c r="B115" s="2"/>
      <c r="C115" s="11"/>
      <c r="D115" s="11"/>
      <c r="E115" s="11"/>
      <c r="F115" s="11"/>
      <c r="G115" s="11"/>
      <c r="H115" s="11"/>
      <c r="I115" s="11" t="s">
        <v>21</v>
      </c>
      <c r="J115" s="11"/>
      <c r="K115" s="13">
        <v>105</v>
      </c>
      <c r="L115" s="11" t="s">
        <v>22</v>
      </c>
    </row>
    <row r="116" spans="1:12" ht="16.5" thickBot="1">
      <c r="A116" s="14">
        <f>A82</f>
        <v>2013</v>
      </c>
      <c r="B116" s="14" t="s">
        <v>23</v>
      </c>
      <c r="C116" s="14"/>
      <c r="D116" s="15">
        <f>SUM(C113:L113)</f>
        <v>20236.8</v>
      </c>
      <c r="E116" s="16" t="s">
        <v>19</v>
      </c>
      <c r="F116" s="16"/>
      <c r="G116" s="15">
        <f>D116*1.9835</f>
        <v>40139.692799999997</v>
      </c>
      <c r="H116" s="16" t="s">
        <v>24</v>
      </c>
      <c r="I116" s="14" t="s">
        <v>25</v>
      </c>
      <c r="J116" s="14"/>
      <c r="K116" s="17">
        <v>121</v>
      </c>
      <c r="L116" s="14" t="s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1960's</vt:lpstr>
      <vt:lpstr>1970's</vt:lpstr>
      <vt:lpstr>1980's</vt:lpstr>
      <vt:lpstr>1990's</vt:lpstr>
      <vt:lpstr>2000's</vt:lpstr>
      <vt:lpstr>2010's</vt:lpstr>
      <vt:lpstr>'1990''s'!Print_Area</vt:lpstr>
    </vt:vector>
  </TitlesOfParts>
  <Company>US Bureau of Reclamation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2011-02-18T21:17:08Z</cp:lastPrinted>
  <dcterms:created xsi:type="dcterms:W3CDTF">2003-03-03T19:58:10Z</dcterms:created>
  <dcterms:modified xsi:type="dcterms:W3CDTF">2014-01-14T19:47:59Z</dcterms:modified>
</cp:coreProperties>
</file>